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填表說明" sheetId="1" r:id="rId1"/>
    <sheet name="彙總全府 (新)" sheetId="2" r:id="rId2"/>
    <sheet name="行政暨研考處" sheetId="3" r:id="rId3"/>
    <sheet name="人事處" sheetId="4" r:id="rId4"/>
    <sheet name="民政處" sheetId="5" r:id="rId5"/>
    <sheet name="原民處" sheetId="6" r:id="rId6"/>
    <sheet name="客家事務處" sheetId="7" r:id="rId7"/>
    <sheet name="農業處" sheetId="8" r:id="rId8"/>
    <sheet name="建設處" sheetId="9" r:id="rId9"/>
    <sheet name="觀光處" sheetId="10" r:id="rId10"/>
    <sheet name="社會處" sheetId="11" r:id="rId11"/>
  </sheets>
  <definedNames>
    <definedName name="_xlnm.Print_Area" localSheetId="3">'人事處'!$A$1:$N$12</definedName>
    <definedName name="_xlnm.Print_Titles" localSheetId="3">'人事處'!$1:$5</definedName>
    <definedName name="_xlnm.Print_Titles" localSheetId="4">'民政處'!$1:$5</definedName>
    <definedName name="_xlnm.Print_Area" localSheetId="2">'行政暨研考處'!$A$1:$N$12</definedName>
    <definedName name="_xlnm.Print_Titles" localSheetId="2">'行政暨研考處'!$1:$5</definedName>
    <definedName name="_xlnm.Print_Titles" localSheetId="10">'社會處'!$1:$5</definedName>
    <definedName name="_xlnm.Print_Area" localSheetId="8">'建設處'!$A$1:$N$15</definedName>
    <definedName name="_xlnm.Print_Titles" localSheetId="8">'建設處'!$1:$5</definedName>
    <definedName name="_xlnm.Print_Area" localSheetId="6">'客家事務處'!$A$1:$N$18</definedName>
    <definedName name="_xlnm.Print_Titles" localSheetId="6">'客家事務處'!$1:$5</definedName>
    <definedName name="_xlnm.Print_Titles" localSheetId="5">'原民處'!$1:$5</definedName>
    <definedName name="_xlnm.Print_Area" localSheetId="1">'彙總全府 (新)'!$A$1:$N$18</definedName>
    <definedName name="_xlnm.Print_Titles" localSheetId="1">'彙總全府 (新)'!$1:$5</definedName>
    <definedName name="_xlnm.Print_Titles" localSheetId="7">'農業處'!$1:$5</definedName>
    <definedName name="_xlnm.Print_Area" localSheetId="9">'觀光處'!$A$1:$N$13</definedName>
    <definedName name="_xlnm.Print_Titles" localSheetId="9">'觀光處'!$1:$5</definedName>
    <definedName name="Excel_BuiltIn_Print_Area" localSheetId="4">'民政處'!$A$1:$N$25</definedName>
    <definedName name="Excel_BuiltIn_Print_Area" localSheetId="5">'原民處'!$A$1:$N$17</definedName>
    <definedName name="Excel_BuiltIn_Print_Area" localSheetId="7">'農業處'!$A$1:$N$50</definedName>
    <definedName name="Excel_BuiltIn_Print_Area" localSheetId="10">'社會處'!$A$1:$N$33</definedName>
  </definedNames>
  <calcPr fullCalcOnLoad="1"/>
</workbook>
</file>

<file path=xl/comments10.xml><?xml version="1.0" encoding="utf-8"?>
<comments xmlns="http://schemas.openxmlformats.org/spreadsheetml/2006/main">
  <authors>
    <author/>
  </authors>
  <commentList>
    <comment ref="A8" authorId="0">
      <text>
        <r>
          <rPr>
            <b/>
            <sz val="12"/>
            <color indexed="8"/>
            <rFont val="新細明體"/>
            <family val="1"/>
          </rPr>
          <t xml:space="preserve">tr7019:
</t>
        </r>
        <r>
          <rPr>
            <sz val="12"/>
            <color indexed="8"/>
            <rFont val="新細明體"/>
            <family val="1"/>
          </rPr>
          <t>(1)觀光產業485,000
(2)觀光行銷7,875,000
(3)觀光交通5,000,000</t>
        </r>
      </text>
    </comment>
    <comment ref="A9" authorId="0">
      <text>
        <r>
          <rPr>
            <b/>
            <sz val="12"/>
            <color indexed="8"/>
            <rFont val="新細明體"/>
            <family val="1"/>
          </rPr>
          <t xml:space="preserve">tr7019:
</t>
        </r>
        <r>
          <rPr>
            <sz val="12"/>
            <color indexed="8"/>
            <rFont val="新細明體"/>
            <family val="1"/>
          </rPr>
          <t>(1)400,000(臺灣好行旅遊行銷計畫)交通
(2)35,854,000(客運汰換電動大客車購車)交通</t>
        </r>
      </text>
    </comment>
  </commentList>
</comments>
</file>

<file path=xl/comments11.xml><?xml version="1.0" encoding="utf-8"?>
<comments xmlns="http://schemas.openxmlformats.org/spreadsheetml/2006/main">
  <authors>
    <author/>
  </authors>
  <commentList>
    <comment ref="I649" authorId="0">
      <text>
        <r>
          <rPr>
            <b/>
            <sz val="9"/>
            <color indexed="8"/>
            <rFont val="新細明體"/>
            <family val="1"/>
          </rPr>
          <t xml:space="preserve">fvbgfg:
</t>
        </r>
        <r>
          <rPr>
            <sz val="9"/>
            <color indexed="8"/>
            <rFont val="新細明體"/>
            <family val="1"/>
          </rPr>
          <t>公式重覆加總到社會保險業務實支數，已更正</t>
        </r>
      </text>
    </comment>
  </commentList>
</comments>
</file>

<file path=xl/sharedStrings.xml><?xml version="1.0" encoding="utf-8"?>
<sst xmlns="http://schemas.openxmlformats.org/spreadsheetml/2006/main" count="3944" uniqueCount="1504">
  <si>
    <t>填表說明：</t>
  </si>
  <si>
    <r>
      <rPr>
        <sz val="12"/>
        <rFont val="新細明體"/>
        <family val="1"/>
      </rPr>
      <t>1.本表</t>
    </r>
    <r>
      <rPr>
        <b/>
        <sz val="12"/>
        <color indexed="12"/>
        <rFont val="新細明體"/>
        <family val="1"/>
      </rPr>
      <t>除補助公部門(政府機關間之補助及對地方政府之補助)以外</t>
    </r>
    <r>
      <rPr>
        <sz val="12"/>
        <rFont val="新細明體"/>
        <family val="1"/>
      </rPr>
      <t>，其他對</t>
    </r>
    <r>
      <rPr>
        <sz val="12"/>
        <color indexed="10"/>
        <rFont val="新細明體"/>
        <family val="1"/>
      </rPr>
      <t>團體</t>
    </r>
    <r>
      <rPr>
        <sz val="12"/>
        <rFont val="新細明體"/>
        <family val="1"/>
      </rPr>
      <t>及</t>
    </r>
    <r>
      <rPr>
        <sz val="12"/>
        <color indexed="10"/>
        <rFont val="新細明體"/>
        <family val="1"/>
      </rPr>
      <t>私人</t>
    </r>
    <r>
      <rPr>
        <sz val="12"/>
        <rFont val="新細明體"/>
        <family val="1"/>
      </rPr>
      <t>補助均屬本表填列對象</t>
    </r>
  </si>
  <si>
    <r>
      <rPr>
        <sz val="12"/>
        <rFont val="新細明體"/>
        <family val="1"/>
      </rPr>
      <t>2.請</t>
    </r>
    <r>
      <rPr>
        <b/>
        <sz val="12"/>
        <color indexed="10"/>
        <rFont val="新細明體"/>
        <family val="1"/>
      </rPr>
      <t>以處為單位</t>
    </r>
    <r>
      <rPr>
        <b/>
        <sz val="12"/>
        <rFont val="新細明體"/>
        <family val="1"/>
      </rPr>
      <t>填報</t>
    </r>
    <r>
      <rPr>
        <sz val="12"/>
        <rFont val="新細明體"/>
        <family val="1"/>
      </rPr>
      <t>，並請</t>
    </r>
    <r>
      <rPr>
        <b/>
        <sz val="12"/>
        <color indexed="14"/>
        <rFont val="新細明體"/>
        <family val="1"/>
      </rPr>
      <t>各工作計畫增列小計欄位</t>
    </r>
    <r>
      <rPr>
        <sz val="12"/>
        <rFont val="新細明體"/>
        <family val="1"/>
      </rPr>
      <t>，</t>
    </r>
    <r>
      <rPr>
        <b/>
        <sz val="12"/>
        <color indexed="10"/>
        <rFont val="新細明體"/>
        <family val="1"/>
      </rPr>
      <t>未以處為單位填報一律退件</t>
    </r>
    <r>
      <rPr>
        <b/>
        <sz val="12"/>
        <rFont val="新細明體"/>
        <family val="1"/>
      </rPr>
      <t>。</t>
    </r>
  </si>
  <si>
    <r>
      <rPr>
        <sz val="12"/>
        <rFont val="新細明體"/>
        <family val="1"/>
      </rPr>
      <t>3.第4季填列數請</t>
    </r>
    <r>
      <rPr>
        <b/>
        <sz val="12"/>
        <color indexed="10"/>
        <rFont val="新細明體"/>
        <family val="1"/>
      </rPr>
      <t>含保留數</t>
    </r>
  </si>
  <si>
    <t>4..交件前，請業務單位及內審人員自行確認下列事項：</t>
  </si>
  <si>
    <r>
      <rPr>
        <sz val="12"/>
        <rFont val="新細明體"/>
        <family val="1"/>
      </rPr>
      <t xml:space="preserve">    (1)「</t>
    </r>
    <r>
      <rPr>
        <sz val="12"/>
        <color indexed="10"/>
        <rFont val="新細明體"/>
        <family val="1"/>
      </rPr>
      <t>他機關補助金額</t>
    </r>
    <r>
      <rPr>
        <sz val="12"/>
        <rFont val="新細明體"/>
        <family val="1"/>
      </rPr>
      <t>」欄位若有金額，請於「</t>
    </r>
    <r>
      <rPr>
        <sz val="12"/>
        <color indexed="10"/>
        <rFont val="新細明體"/>
        <family val="1"/>
      </rPr>
      <t>分攤補助款機關名稱及金額(請逐一填列)</t>
    </r>
    <r>
      <rPr>
        <sz val="12"/>
        <rFont val="新細明體"/>
        <family val="1"/>
      </rPr>
      <t>」註明。</t>
    </r>
  </si>
  <si>
    <r>
      <rPr>
        <sz val="12"/>
        <rFont val="新細明體"/>
        <family val="1"/>
      </rPr>
      <t xml:space="preserve">    (2)預算金額填列數，包含</t>
    </r>
    <r>
      <rPr>
        <sz val="12"/>
        <color indexed="10"/>
        <rFont val="新細明體"/>
        <family val="1"/>
      </rPr>
      <t>原預算+追加減預算+動支預備金+流入(出)數</t>
    </r>
  </si>
  <si>
    <r>
      <rPr>
        <sz val="12"/>
        <rFont val="新細明體"/>
        <family val="1"/>
      </rPr>
      <t xml:space="preserve">    (3)工作計畫只要</t>
    </r>
    <r>
      <rPr>
        <sz val="12"/>
        <color indexed="10"/>
        <rFont val="新細明體"/>
        <family val="1"/>
      </rPr>
      <t>預算有編列</t>
    </r>
    <r>
      <rPr>
        <sz val="12"/>
        <rFont val="新細明體"/>
        <family val="1"/>
      </rPr>
      <t>,即使無實支數亦需填列</t>
    </r>
  </si>
  <si>
    <r>
      <rPr>
        <sz val="12"/>
        <rFont val="新細明體"/>
        <family val="1"/>
      </rPr>
      <t xml:space="preserve">    (4)「本機關補助金額」欄位係納預算金額</t>
    </r>
    <r>
      <rPr>
        <sz val="12"/>
        <color indexed="10"/>
        <rFont val="新細明體"/>
        <family val="1"/>
      </rPr>
      <t>(含上級補助金額及本府配合款部分)</t>
    </r>
  </si>
  <si>
    <r>
      <rPr>
        <sz val="12"/>
        <rFont val="新細明體"/>
        <family val="1"/>
      </rPr>
      <t xml:space="preserve">    (5)「是否為除外規定之民間團體」欄位係</t>
    </r>
    <r>
      <rPr>
        <sz val="12"/>
        <color indexed="10"/>
        <rFont val="新細明體"/>
        <family val="1"/>
      </rPr>
      <t>補助團體時才需勾選</t>
    </r>
    <r>
      <rPr>
        <sz val="12"/>
        <rFont val="新細明體"/>
        <family val="1"/>
      </rPr>
      <t>。</t>
    </r>
  </si>
  <si>
    <r>
      <rPr>
        <sz val="12"/>
        <rFont val="新細明體"/>
        <family val="1"/>
      </rPr>
      <t>5.本季開始</t>
    </r>
    <r>
      <rPr>
        <sz val="12"/>
        <color indexed="10"/>
        <rFont val="新細明體"/>
        <family val="1"/>
      </rPr>
      <t>報表有更新</t>
    </r>
    <r>
      <rPr>
        <sz val="12"/>
        <rFont val="新細明體"/>
        <family val="1"/>
      </rPr>
      <t>，表格中</t>
    </r>
    <r>
      <rPr>
        <sz val="12"/>
        <color indexed="10"/>
        <rFont val="新細明體"/>
        <family val="1"/>
      </rPr>
      <t>紅色欄位</t>
    </r>
    <r>
      <rPr>
        <sz val="12"/>
        <rFont val="新細明體"/>
        <family val="1"/>
      </rPr>
      <t>部分為</t>
    </r>
    <r>
      <rPr>
        <sz val="12"/>
        <color indexed="10"/>
        <rFont val="新細明體"/>
        <family val="1"/>
      </rPr>
      <t>新增欄位</t>
    </r>
    <r>
      <rPr>
        <sz val="12"/>
        <rFont val="新細明體"/>
        <family val="1"/>
      </rPr>
      <t>，請留意</t>
    </r>
    <r>
      <rPr>
        <b/>
        <sz val="12"/>
        <color indexed="10"/>
        <rFont val="新細明體"/>
        <family val="1"/>
      </rPr>
      <t>勿沿用舊式報表填列</t>
    </r>
    <r>
      <rPr>
        <sz val="12"/>
        <rFont val="新細明體"/>
        <family val="1"/>
      </rPr>
      <t>。</t>
    </r>
  </si>
  <si>
    <r>
      <rPr>
        <sz val="12"/>
        <rFont val="新細明體"/>
        <family val="1"/>
      </rPr>
      <t>6.交件時，請提供</t>
    </r>
    <r>
      <rPr>
        <b/>
        <sz val="12"/>
        <rFont val="新細明體"/>
        <family val="1"/>
      </rPr>
      <t>核章紙本</t>
    </r>
    <r>
      <rPr>
        <sz val="12"/>
        <rFont val="新細明體"/>
        <family val="1"/>
      </rPr>
      <t>及</t>
    </r>
    <r>
      <rPr>
        <b/>
        <sz val="12"/>
        <rFont val="新細明體"/>
        <family val="1"/>
      </rPr>
      <t>電子檔</t>
    </r>
    <r>
      <rPr>
        <sz val="12"/>
        <rFont val="新細明體"/>
        <family val="1"/>
      </rPr>
      <t>以利彙整，謝謝!!</t>
    </r>
  </si>
  <si>
    <t>各機關公款補助團體私人情形審核及處理結果報表</t>
  </si>
  <si>
    <r>
      <rPr>
        <sz val="12"/>
        <rFont val="標楷體"/>
        <family val="4"/>
      </rPr>
      <t>中華民國</t>
    </r>
    <r>
      <rPr>
        <sz val="12"/>
        <rFont val="Times New Roman"/>
        <family val="1"/>
      </rPr>
      <t>108</t>
    </r>
    <r>
      <rPr>
        <sz val="12"/>
        <rFont val="標楷體"/>
        <family val="4"/>
      </rPr>
      <t>年 第</t>
    </r>
    <r>
      <rPr>
        <sz val="12"/>
        <rFont val="Times New Roman"/>
        <family val="1"/>
      </rPr>
      <t>2</t>
    </r>
    <r>
      <rPr>
        <sz val="12"/>
        <rFont val="標楷體"/>
        <family val="4"/>
      </rPr>
      <t>季</t>
    </r>
  </si>
  <si>
    <t>機關名稱：花蓮縣政府</t>
  </si>
  <si>
    <r>
      <rPr>
        <sz val="12"/>
        <rFont val="微軟正黑體"/>
        <family val="2"/>
      </rPr>
      <t xml:space="preserve">      </t>
    </r>
    <r>
      <rPr>
        <sz val="12"/>
        <rFont val="標楷體"/>
        <family val="4"/>
      </rPr>
      <t>單位：元</t>
    </r>
    <r>
      <rPr>
        <sz val="12"/>
        <rFont val="微軟正黑體"/>
        <family val="2"/>
      </rPr>
      <t xml:space="preserve"> </t>
    </r>
  </si>
  <si>
    <t>工作計畫名稱及預算數(僅列補助團體私人預算金額)</t>
  </si>
  <si>
    <t>補助事項或用途</t>
  </si>
  <si>
    <t xml:space="preserve"> 補助對象
(團體全銜或私人姓名)</t>
  </si>
  <si>
    <t>核准日期</t>
  </si>
  <si>
    <t>補助計畫案總經費及分攤情形</t>
  </si>
  <si>
    <t>截至本季累計
撥款金額</t>
  </si>
  <si>
    <t>分攤補助款機關名稱及金額
(請逐一填列)</t>
  </si>
  <si>
    <t>有無涉及財物或勞務採購</t>
  </si>
  <si>
    <t>處理方式(如未涉及採購則毋須填列，如採公開招標，請填列得標廠商)</t>
  </si>
  <si>
    <t>是否為除外規定之民間團體</t>
  </si>
  <si>
    <t>本機關
補助金額</t>
  </si>
  <si>
    <t>他機關
補助金額</t>
  </si>
  <si>
    <t>團體或私人
自付金額</t>
  </si>
  <si>
    <t>合計</t>
  </si>
  <si>
    <t>是</t>
  </si>
  <si>
    <t>否</t>
  </si>
  <si>
    <t>行政暨研考處</t>
  </si>
  <si>
    <t>詳後附表</t>
  </si>
  <si>
    <t>人事處</t>
  </si>
  <si>
    <t>原民處</t>
  </si>
  <si>
    <t>民政處</t>
  </si>
  <si>
    <t>客家事務處</t>
  </si>
  <si>
    <t>農業處</t>
  </si>
  <si>
    <t>建設處</t>
  </si>
  <si>
    <t>觀光處</t>
  </si>
  <si>
    <t>社會處</t>
  </si>
  <si>
    <t>承辦人</t>
  </si>
  <si>
    <t>科長</t>
  </si>
  <si>
    <t>主辦會計</t>
  </si>
  <si>
    <t>機關首長</t>
  </si>
  <si>
    <t xml:space="preserve">    1.「是否為除外規定之民間團體」欄填表時請參考104年度「縣(市)單位預算執行作業手冊」p.77中央對直轄市與縣(市)政府計畫及預算考核要點五第一項第(五)款規定。</t>
  </si>
  <si>
    <t xml:space="preserve">    2.「有無涉及財物或勞務採購」欄填表時請參考政府採購法第4條相關規定。   </t>
  </si>
  <si>
    <t>機關名稱：花蓮縣政府-行政暨研考處</t>
  </si>
  <si>
    <t>一般行政(新聞業務)-獎補助費-對國內團體之捐助78千元</t>
  </si>
  <si>
    <t>小計</t>
  </si>
  <si>
    <t xml:space="preserve">    1.「是否為除外規定之民間團體」欄填表時請參考102年度「縣(市)單位預算執行作業手冊」p.72中央對直轄市與縣(市)政府計畫及預算考核要點五第一項第(五)款規定。</t>
  </si>
  <si>
    <r>
      <rPr>
        <sz val="12"/>
        <rFont val="標楷體"/>
        <family val="4"/>
      </rPr>
      <t>中華民國</t>
    </r>
    <r>
      <rPr>
        <sz val="12"/>
        <rFont val="Times New Roman"/>
        <family val="1"/>
      </rPr>
      <t xml:space="preserve">108 </t>
    </r>
    <r>
      <rPr>
        <sz val="12"/>
        <rFont val="標楷體"/>
        <family val="4"/>
      </rPr>
      <t>年 第</t>
    </r>
    <r>
      <rPr>
        <sz val="12"/>
        <rFont val="Times New Roman"/>
        <family val="1"/>
      </rPr>
      <t>2</t>
    </r>
    <r>
      <rPr>
        <sz val="12"/>
        <rFont val="標楷體"/>
        <family val="4"/>
      </rPr>
      <t>季</t>
    </r>
  </si>
  <si>
    <t>機關名稱：花蓮縣政府-人事處</t>
  </si>
  <si>
    <t>人事業務-人事業務(1,036千元)</t>
  </si>
  <si>
    <t>早期支領一次退休金生活困難退休公教人員發給年節照護金</t>
  </si>
  <si>
    <t>退休人員</t>
  </si>
  <si>
    <t>108.05.10</t>
  </si>
  <si>
    <t>無</t>
  </si>
  <si>
    <t>三節慰問金</t>
  </si>
  <si>
    <t>108.05.22</t>
  </si>
  <si>
    <t>本府及所屬公教人員輔建住宅貸款差額利息補貼</t>
  </si>
  <si>
    <t>公教人員</t>
  </si>
  <si>
    <t>108.01.23
108.03.05
108.03.20</t>
  </si>
  <si>
    <t xml:space="preserve">    1.「是否為除外規定之民間團體」欄填表時請參考103年度「縣(市)單位預算執行作業手冊」p.78中央對直轄市與縣(市)政府計畫及預算考核要點五第一項第(五)款規定。</t>
  </si>
  <si>
    <r>
      <rPr>
        <sz val="12"/>
        <rFont val="標楷體"/>
        <family val="4"/>
      </rPr>
      <t>中華民國</t>
    </r>
    <r>
      <rPr>
        <sz val="12"/>
        <rFont val="Times New Roman"/>
        <family val="1"/>
      </rPr>
      <t>108</t>
    </r>
    <r>
      <rPr>
        <sz val="12"/>
        <rFont val="標楷體"/>
        <family val="4"/>
      </rPr>
      <t>年 第2季</t>
    </r>
  </si>
  <si>
    <t>機關名稱：花蓮縣政府-民政處</t>
  </si>
  <si>
    <t xml:space="preserve">單位：元 </t>
  </si>
  <si>
    <t>宗教禮俗-宗教禮俗-獎補助費-對國內團體之捐助27,969,000元</t>
  </si>
  <si>
    <t>108年祈福花蓮縣道路交通平安消災息害系列公益活動</t>
  </si>
  <si>
    <t>中華蓬萊仙島道教會</t>
  </si>
  <si>
    <t>108.01.22</t>
  </si>
  <si>
    <t>■</t>
  </si>
  <si>
    <t>花蓮曬大佛護國息災超薦大法會</t>
  </si>
  <si>
    <t>花蓮縣驪山老母兩岸交流協會</t>
  </si>
  <si>
    <t>108年新春民俗文化藝術慶典「喜迎金豬賀新年」</t>
  </si>
  <si>
    <t>花蓮縣壽豐鄉豐田碧蓮寺</t>
  </si>
  <si>
    <t>108年開漳聖王聖誕千秋活動</t>
  </si>
  <si>
    <t>花蓮開靈宮</t>
  </si>
  <si>
    <t>108.03.18</t>
  </si>
  <si>
    <t>開漳聖王千秋暨天上聖母遶境祈安文化節慶典</t>
  </si>
  <si>
    <t>鎮安宮</t>
  </si>
  <si>
    <t>2019義民文化祭系列『客庄祈福轉乾坤』</t>
  </si>
  <si>
    <t>花蓮縣長橋褒忠義民亭
管理委員會</t>
  </si>
  <si>
    <t>108.02.20</t>
  </si>
  <si>
    <t>107年謝燈、108年圓燈祈福</t>
  </si>
  <si>
    <t>護國宮</t>
  </si>
  <si>
    <t>真武大帝文化交流研習活動</t>
  </si>
  <si>
    <t>武安宮</t>
  </si>
  <si>
    <t>新城鄉公所51,000</t>
  </si>
  <si>
    <t>秀林鄉崇德堂區2019年全國天主教聖體大會暨宗教文化朝聖之旅</t>
  </si>
  <si>
    <t>財團法人天主教會花蓮教區</t>
  </si>
  <si>
    <t>秀林鄉公所100,000</t>
  </si>
  <si>
    <t>卓溪堂區露德聖母堂設立60週年</t>
  </si>
  <si>
    <t>108.02.15</t>
  </si>
  <si>
    <t>卓溪鄉公所50,000</t>
  </si>
  <si>
    <t>北極玄天上帝聖誕萬壽及天上聖母媽祖娘娘聖誕千秋紀念聯歡活動</t>
  </si>
  <si>
    <t>慶天宮</t>
  </si>
  <si>
    <t>108年度兩岸臨水文化節暨臨水賜臺福順天佑洄瀾文化季活動</t>
  </si>
  <si>
    <t>花蓮縣宗教文化藝陣協會</t>
  </si>
  <si>
    <t>108.02.27</t>
  </si>
  <si>
    <t>吉安鄉公所60,000</t>
  </si>
  <si>
    <t>108年媽祖遶境活動</t>
  </si>
  <si>
    <t>108.04.15</t>
  </si>
  <si>
    <t>108年歲次己亥年慶祝天上聖母誕辰宗教文化活動</t>
  </si>
  <si>
    <t>慈天宮</t>
  </si>
  <si>
    <t>108.04.16</t>
  </si>
  <si>
    <t>108年天上聖母媽祖文化季系列活動</t>
  </si>
  <si>
    <t>聖南宮</t>
  </si>
  <si>
    <t>干城社區文化祭典節慶－媽祖遶境活動</t>
  </si>
  <si>
    <t>花蓮縣吉安鄉干城社區
發展協會</t>
  </si>
  <si>
    <t>2019年天主教會花蓮教區林志銘執事領受司鐸聖秩典禮</t>
  </si>
  <si>
    <t>108.05.07</t>
  </si>
  <si>
    <t>108年闡揚關聖帝君聖誕宗教禮儀暨藝文系列活動暨遶境活動</t>
  </si>
  <si>
    <t>鳳林鎮壽天宮</t>
  </si>
  <si>
    <t>108.02.22</t>
  </si>
  <si>
    <t>慶祝北極玄天上帝聖誕萬壽暨天上聖母聖誕千秋遶境祈福</t>
  </si>
  <si>
    <t>太昌玄武宮</t>
  </si>
  <si>
    <t>108.04.11</t>
  </si>
  <si>
    <t>慶祝天上聖母聖誕千秋文化節暨花蓮市遶境祈福</t>
  </si>
  <si>
    <t>福慈宮</t>
  </si>
  <si>
    <t>108.04.17</t>
  </si>
  <si>
    <t>臺灣水泥股份有限公司花蓮廠10,000</t>
  </si>
  <si>
    <t>媽祖文化祭</t>
  </si>
  <si>
    <t>財團法人台灣省花蓮縣鳳林鎮林榮里碧雲寺</t>
  </si>
  <si>
    <t>鳳林鎮公所80,000</t>
  </si>
  <si>
    <t>一0八層天(劍)梯祈安賜福大法會</t>
  </si>
  <si>
    <t>花蓮縣吉安鄉北天宮</t>
  </si>
  <si>
    <t>108.03.14</t>
  </si>
  <si>
    <t>吉安鄉公所30,000</t>
  </si>
  <si>
    <t>民政業務-獎補助費-對國內團體之捐助3,200,000</t>
  </si>
  <si>
    <t>108年春節勞軍敬軍活動費</t>
  </si>
  <si>
    <t>社團法人中華民國軍人之友社花蓮縣軍人服務站</t>
  </si>
  <si>
    <t>108.1.10</t>
  </si>
  <si>
    <t xml:space="preserve">1.議會10,000元2.臺泥10,000元3.亞泥10,000元4.花蓮縣商業會30,000元5.晶晶洗染15,000元6.花蓮縣醫師公會5,000元7.中華紙漿25,000元8.李○原10,000元9.花蓮市婦女會5,000元10.黃○珠士,5000元11.陳○吟女5,000元12.方○興先生20,000元
</t>
  </si>
  <si>
    <t>108年海軍敦睦艦敬軍活動費</t>
  </si>
  <si>
    <t>108.3.11</t>
  </si>
  <si>
    <t>1.花蓮縣進出口商業公會10000
2.友正企業有限公司10000</t>
  </si>
  <si>
    <t>108年教育召集敬軍活動</t>
  </si>
  <si>
    <t>108.3.22</t>
  </si>
  <si>
    <t>方來興先生20000</t>
  </si>
  <si>
    <t>108年端節勞軍敬軍活動費</t>
  </si>
  <si>
    <t>108.3.19</t>
  </si>
  <si>
    <t>1.花蓮縣商業會30,000元2.花蓮縣軍友站18,000元3.佳姿文教機構10,000元 4.黃○珠女士10,000元5.陳○吟女士10,000元6.方○興先生20,000元</t>
  </si>
  <si>
    <t>國軍第二專長-鏟裝機</t>
  </si>
  <si>
    <t>108.2.18</t>
  </si>
  <si>
    <t>民政業務－民政業務-獎補助費-獎勵及慰問1,079,000元</t>
  </si>
  <si>
    <t>常備兵替代役春節遺屬慰問金、傷殘軍人(含替代役)三節慰問金及死亡遺族補助等</t>
  </si>
  <si>
    <t>常備兵.替代役遺(眷)屬.傷殘軍人.公殞遺族.在營服役死亡遺族等</t>
  </si>
  <si>
    <t>108.01.11
108.01.17
108.05.13</t>
  </si>
  <si>
    <t>396000
130000
147000</t>
  </si>
  <si>
    <t>民政業務－民政業務-獎補助費-其他補助及捐助95,000元</t>
  </si>
  <si>
    <t>補助役男赴體、複檢醫院往返交通費</t>
  </si>
  <si>
    <t>各鄉鎮市役男</t>
  </si>
  <si>
    <t>108.1.25
108.2.14
108.2.26
108.3.27
108.4.19
108.5.14
108.6.12</t>
  </si>
  <si>
    <t>民政業務－中央補助民政業務-獎補助費-獎勵及慰問2,555,000元</t>
  </si>
  <si>
    <t>常備兵替代役等各項慰問金、補助在營軍人(替代役)一次安家費、生活扶助金、生育喪葬補助及傷殘三節慰問金等</t>
  </si>
  <si>
    <t>常備兵.替代役遺(眷)屬.傷殘軍人.公殞遺族等</t>
  </si>
  <si>
    <t>108.01.09
108.01.17
108.01.17
108.03.13
108.05.10
108.05.10
108.06.05</t>
  </si>
  <si>
    <t>501000
111100
3879
86240
458000
40200
147840</t>
  </si>
  <si>
    <t>彙整人員：</t>
  </si>
  <si>
    <t>機關首長：</t>
  </si>
  <si>
    <t>機關名稱：花蓮縣政府-原住民行政處</t>
  </si>
  <si>
    <t>原住民族業務(19,846,000)</t>
  </si>
  <si>
    <t>文面老人108年度春節慰問金</t>
  </si>
  <si>
    <t>林OO</t>
  </si>
  <si>
    <t>108.01.28</t>
  </si>
  <si>
    <t>幸運的部落諸神來闖關</t>
  </si>
  <si>
    <t>花蓮縣秀林鄉蘇布達更巴協會</t>
  </si>
  <si>
    <t>108.01.14</t>
  </si>
  <si>
    <t>太魯閣國家公園管理處30,000、亞泥5,000、自籌57,800</t>
  </si>
  <si>
    <t>V</t>
  </si>
  <si>
    <t>愛鄉防癌防制宣導暨卡拉ok歌唱比賽活動</t>
  </si>
  <si>
    <t>花蓮縣秀林鄉青年會</t>
  </si>
  <si>
    <t>108.01.15</t>
  </si>
  <si>
    <t>亞泥10,000、自籌75,780</t>
  </si>
  <si>
    <t>108年迎新舊感恩暨健康促進活動</t>
  </si>
  <si>
    <t>花蓮縣以志樂社會服務暨弱勢關懷協會</t>
  </si>
  <si>
    <t>108.03.28</t>
  </si>
  <si>
    <t>瑞穗鄉公所7,000、自籌21,500</t>
  </si>
  <si>
    <t>108年第五屆族語單詞花蓮初賽國中及國小組第4名獎金</t>
  </si>
  <si>
    <t>余OO等</t>
  </si>
  <si>
    <t>校園停看聽-學童遊戲安全教育活動</t>
  </si>
  <si>
    <t>台灣原住民族文化推廣協會</t>
  </si>
  <si>
    <t>衛福部60,000、台東縣政府30,000、自籌145,300</t>
  </si>
  <si>
    <t>108年度部落長者文化產業暨縣外參訪活動</t>
  </si>
  <si>
    <t>花蓮縣原住民族文化產業建設協會</t>
  </si>
  <si>
    <t>108.04.23</t>
  </si>
  <si>
    <t>行政院東部聯合中心20,000、自籌27,000</t>
  </si>
  <si>
    <t>補助花蓮縣部落社區產業發展協會辦理Ngaayho原住民不一樣文創產業展售活動</t>
  </si>
  <si>
    <t>花蓮縣部落社區產業發展協會</t>
  </si>
  <si>
    <t>108.03.21</t>
  </si>
  <si>
    <t>補助花蓮縣原住民嘎尼按觀光產業文化社區發展協會辦理108年前往他縣部落文化觀摩計畫</t>
  </si>
  <si>
    <t>花蓮縣原住民嘎尼按觀光發展產業文化社區發展協會</t>
  </si>
  <si>
    <t>108.05.06</t>
  </si>
  <si>
    <t>107年度經濟弱勢原住民建購及修繕住宅計畫-修繕補助</t>
  </si>
  <si>
    <t>劉OO等5人</t>
  </si>
  <si>
    <t>108.04.03</t>
  </si>
  <si>
    <t>補助花蓮縣蘇樣彼社會福利暨文化產業促進發展協會辦理108年原住民文化觀摩活動</t>
  </si>
  <si>
    <t>花蓮縣蘇樣彼社會福利暨文化產業促進發展協會</t>
  </si>
  <si>
    <t>108.04.18</t>
  </si>
  <si>
    <t>1.社會處2萬
2.新城鄉公所2萬
3.台灣中油2萬3,000元
4.自籌4萬6,800元</t>
  </si>
  <si>
    <t>補助花蓮縣瑪思靈文化藝術協會參加「廣西音樂文化交流」活動</t>
  </si>
  <si>
    <t>花蓮縣瑪思靈文化藝術協會</t>
  </si>
  <si>
    <t>108.04.06</t>
  </si>
  <si>
    <t>1.卓溪鄉公所補助26萬1,000元
2.自籌20萬7,814元</t>
  </si>
  <si>
    <t>補助本縣國寶級祭師離世致贈家屬慰問金</t>
  </si>
  <si>
    <t>陳OO(家屬)</t>
  </si>
  <si>
    <t>108.01.31</t>
  </si>
  <si>
    <t>辦理2019原住民族聯合豐年節徵選大會舞競賽獎勵金</t>
  </si>
  <si>
    <t>呂OO等64人</t>
  </si>
  <si>
    <t>108.03.29</t>
  </si>
  <si>
    <t>原住民族業務小計</t>
  </si>
  <si>
    <t>中央原住民族業務(205,481,000)</t>
  </si>
  <si>
    <t>花蓮縣原住民族家庭服務中心第一期款經費</t>
  </si>
  <si>
    <t>財團法人天主教善牧社會福利基金會等</t>
  </si>
  <si>
    <t>108.1.29</t>
  </si>
  <si>
    <t>107學年度第2學期原住民幼兒學前教育補助</t>
  </si>
  <si>
    <t>三立芳幼兒園等</t>
  </si>
  <si>
    <t>108.5.23</t>
  </si>
  <si>
    <t>辦理108年度原創藝術檯燈活動</t>
  </si>
  <si>
    <t>花蓮縣卓溪鄉婦女會</t>
  </si>
  <si>
    <t>辦理108年原住民族薪藝織錄計畫</t>
  </si>
  <si>
    <t>花蓮縣原住民族生活產業協會</t>
  </si>
  <si>
    <t>辦理2019Alida織羅葛鬱金節活動</t>
  </si>
  <si>
    <t>蟲愛自然企業有限公司</t>
  </si>
  <si>
    <t>辦理「108年大花蓮心心依娜傳愛園遊會活動</t>
  </si>
  <si>
    <t>本縣原住民有機觀光農業發展協會</t>
  </si>
  <si>
    <t>辦理108年度大地織情原住民傳統手作-椰葉編織班實施計畫</t>
  </si>
  <si>
    <t>社團法人花蓮縣梧繞部落文化產業發展協會</t>
  </si>
  <si>
    <t>108.04.22</t>
  </si>
  <si>
    <t>辦理108年阿美族頭飾製作課程</t>
  </si>
  <si>
    <t>花蓮縣漂流木玉石文創快樂營教育發展協會</t>
  </si>
  <si>
    <t>108.04.20</t>
  </si>
  <si>
    <t>107年度經濟弱勢原住民建購及修繕住宅計畫-修繕住宅補助</t>
  </si>
  <si>
    <t>杜OO等44人</t>
  </si>
  <si>
    <t>中央原住民族業務小計</t>
  </si>
  <si>
    <t>原住民族部落工程(墊付1,400,000)</t>
  </si>
  <si>
    <t>補助民眾申請自來水用戶設備外線費用</t>
  </si>
  <si>
    <t>林00等30人</t>
  </si>
  <si>
    <t>108.4.17</t>
  </si>
  <si>
    <t>原住民族部落工程小計</t>
  </si>
  <si>
    <t>機關名稱：花蓮縣政府-客家事務處</t>
  </si>
  <si>
    <t>客家事務業務-客家事務業務-獎補助費-對國內團體之捐助3,022,000元</t>
  </si>
  <si>
    <t>「108年『金豬獻瑞旺吉安』迎新春藝文活動」</t>
  </si>
  <si>
    <t>花蓮縣吉安鄉客屬會</t>
  </si>
  <si>
    <t>108.02.21</t>
  </si>
  <si>
    <t>吉安鄉公所補助30,000元</t>
  </si>
  <si>
    <t>「金豬報喜客音相隨頌春活動」</t>
  </si>
  <si>
    <t>花蓮縣客家文化研究推展協會</t>
  </si>
  <si>
    <t>108.03.06</t>
  </si>
  <si>
    <t>108年中台灣客家文化產業觀摩活動</t>
  </si>
  <si>
    <t>花蓮縣客屬會</t>
  </si>
  <si>
    <t>108.03.22</t>
  </si>
  <si>
    <t>客家事務業務-客家事務業務-獎補助費-獎勵及慰問
420,000元</t>
  </si>
  <si>
    <t>機關名稱：花蓮縣政府-農業處</t>
  </si>
  <si>
    <t>農業業務-農業業務(92,750千元)</t>
  </si>
  <si>
    <t>補助辦理農民節活動</t>
  </si>
  <si>
    <t>花蓮縣蔬菜運銷合作社</t>
  </si>
  <si>
    <t>玉溪地區農會</t>
  </si>
  <si>
    <t>卓溪鄉公所100,000;玉里鎮公所100,000;農田水利會玉里工作站10,000</t>
  </si>
  <si>
    <t>補助辦理108年度花蓮優質農特產品北部行銷計畫</t>
  </si>
  <si>
    <t>花蓮市農會</t>
  </si>
  <si>
    <t>107年「花蓮縣有機農業生產與驗證輔導計畫」縣預算配合補助款-107年6月至10月財團法人國際美育自然生態基金會驗證農產品經營業者AG1080000248</t>
  </si>
  <si>
    <t>陳○陵等3戶</t>
  </si>
  <si>
    <t>108.1.22</t>
  </si>
  <si>
    <t>107年「花蓮縣有機農業生產與驗證輔導計畫」縣府配合補助款106年11月至107年10月成大智研國際驗證股份有限公司驗證農產品經營業者AG1080000307</t>
  </si>
  <si>
    <t>吳○樑等6戶</t>
  </si>
  <si>
    <t>108.01.23</t>
  </si>
  <si>
    <t>107年「花蓮縣有機農業生產與驗證輔導計畫」縣府配合補助款107年6月至10月台灣省有機農業生產協會驗證農產品經營業者AG1080000308</t>
  </si>
  <si>
    <t>張○隆等21戶</t>
  </si>
  <si>
    <t>108.01.25</t>
  </si>
  <si>
    <t>107年「花蓮縣有機農業生產與驗證輔導計畫」縣府配合補助款107年6月至10月臺灣寶島有機農業發展協會驗證農產品經營業者AG1080000322</t>
  </si>
  <si>
    <t>花蓮縣壽豐鄉農會、黃○暉等20戶</t>
  </si>
  <si>
    <t>107年「花蓮縣有機農業生產與驗證輔導計畫」中央補助款106年11月至107年5月107年「花蓮縣有機農業生產與驗證輔導計畫」縣府配合補助款106年11月至107年10月中華驗證有限公司驗證農產品經營業者AG1080000335</t>
  </si>
  <si>
    <t>古○軒等21戶</t>
  </si>
  <si>
    <t>107年「花蓮縣有機農業生產與驗證輔導計畫」縣府配合補助款106年11月至107年10月采園生態驗證有限公司驗證農產品經營業者AG1080000339</t>
  </si>
  <si>
    <t>廖○淩,呂○權等2戶</t>
  </si>
  <si>
    <t>107年「花蓮縣有機農業生產與驗證輔導計畫」縣府配合補助款106年11月至12月慈心有機驗證股份有限公司驗證農產品經營業者AG1080000371</t>
  </si>
  <si>
    <t>吳俊佑等15戶</t>
  </si>
  <si>
    <t>108.01.31.</t>
  </si>
  <si>
    <t>107年「花蓮縣有機農業生產與驗證輔導計畫」中央補助款106年11月至107年5月財團法人和諧有機農業基金會驗證農產品經營業者AG1080000381</t>
  </si>
  <si>
    <t>高○本等40戶</t>
  </si>
  <si>
    <t>108.01.29</t>
  </si>
  <si>
    <t>107年「花蓮縣有機農業生產與驗證輔導計畫」縣府配合補助款107年1月至5月慈心有機驗證股份有限公司驗證農產品經營業者AG1080000385</t>
  </si>
  <si>
    <t>陳○富等21戶</t>
  </si>
  <si>
    <t>107年「花蓮縣有機農業生產與驗證輔導計畫」縣府配合補助款107年6月至10月財團法人和諧有機農業基金會驗證農產品經營業者AG1080000390</t>
  </si>
  <si>
    <t>梁○貴等42戶</t>
  </si>
  <si>
    <t>108.01.29.</t>
  </si>
  <si>
    <t>107年「花蓮縣有機農業生產與驗證輔導計畫」縣府配合補助款107年6月至10月國立中興大學驗證農產品經營業者AG1080000397</t>
  </si>
  <si>
    <t>王○泉等20戶</t>
  </si>
  <si>
    <t>107年「花蓮縣有機農業生產與驗證輔導計畫」縣府配合補助款107年1月至5月采園生態驗證有限公司驗證農產品經營業者AG1080000398</t>
  </si>
  <si>
    <t>葉○貴等11戶</t>
  </si>
  <si>
    <t>富里鄉農會</t>
  </si>
  <si>
    <t>108.01.14.</t>
  </si>
  <si>
    <t>108.01.18.</t>
  </si>
  <si>
    <t>新秀地區農會</t>
  </si>
  <si>
    <t>108.01.17.</t>
  </si>
  <si>
    <t>補助辦理農民節表揚活動</t>
  </si>
  <si>
    <t>瑞穗鄉農會</t>
  </si>
  <si>
    <t>108.02.20.</t>
  </si>
  <si>
    <t>補助辦理農民節表彰活動</t>
  </si>
  <si>
    <t>壽豐鄉農會</t>
  </si>
  <si>
    <t>壽豐鄉公所20,000</t>
  </si>
  <si>
    <t>補助辦理「108年度地方重要產業-箭筍行銷活動及加工利用計畫 」案</t>
  </si>
  <si>
    <t>光豐地區農會</t>
  </si>
  <si>
    <t>補助光豐地區農會辦理農民節活動</t>
  </si>
  <si>
    <t>補助辦理「108年度青梅產業行銷計畫」案</t>
  </si>
  <si>
    <t>補助花蓮縣辦理2019愛戀花蓮-瑞穗鄉柚花季健走活動</t>
  </si>
  <si>
    <t>108.03.20</t>
  </si>
  <si>
    <t>補助辦理108年度農民節活動</t>
  </si>
  <si>
    <t>吉安鄉農會</t>
  </si>
  <si>
    <t>補助辦理「108年度花蓮農產品廚藝推廣行銷計畫」案</t>
  </si>
  <si>
    <t>支107年「花蓮縣有機農業生產與驗證輔導計畫」中央補助款107年6月至10月朝陽科技大學驗證農產品經營者AG1080001085</t>
  </si>
  <si>
    <t>賴○勛等12人</t>
  </si>
  <si>
    <t>108.4.8.</t>
  </si>
  <si>
    <t>1080328府財務字第1080061622號函同意墊付107年「花蓮縣有機農業生產與驗證輔導計畫」縣府配合補助款暐凱國際檢驗科技股份有限公司107年6月至10月驗證農產品經營者AG1080001273</t>
  </si>
  <si>
    <t>林○金等12人</t>
  </si>
  <si>
    <t>108.4.22.</t>
  </si>
  <si>
    <t>支107年「花蓮縣有機農業生產與驗證輔導計畫」縣府配合補助款慈心有機驗證股份有限公司107年6月至10月驗證農產品經營者AG1080001274</t>
  </si>
  <si>
    <t>張○佐等61人</t>
  </si>
  <si>
    <t>108.4.23.</t>
  </si>
  <si>
    <t>1080328府財務字第1080061622號函同意墊付107年「花蓮縣有機農業生產與驗證輔導計畫」縣府配合補助款采園生態驗證有限公司107年6月至10月驗證農產品經營者AG1080001275</t>
  </si>
  <si>
    <t>夏○傑等11人</t>
  </si>
  <si>
    <t>107年「花蓮縣有機農業生產與驗證輔導計畫」縣府配合補助款中華驗證有限公司107年6月至10月驗證農產品經營者AG1080001297</t>
  </si>
  <si>
    <t>黃○銘等45人</t>
  </si>
  <si>
    <t>108.4.25.</t>
  </si>
  <si>
    <t>107年「花蓮縣有機農業生產與驗證輔導計畫」縣預算配合款補助106年11月至107年10月環球國際驗證股份有限公司驗證農產品經營業者AG1070004306</t>
  </si>
  <si>
    <t>曾○儲等18人</t>
  </si>
  <si>
    <t>107.12.10.</t>
  </si>
  <si>
    <t>107年「花蓮縣有機農業生產與驗證輔導計畫」補助財團法人國際美育自然生態基金會驗證農產品經營業者AG1070003914</t>
  </si>
  <si>
    <t>李○豐等2人</t>
  </si>
  <si>
    <t>107.11.8.</t>
  </si>
  <si>
    <t>107年「花蓮縣有機農業生產與驗證輔導計畫」中央補助款國立中興大學106年11月至107年5月驗證農產品經營業者AG1070004090</t>
  </si>
  <si>
    <t>賴○成等12人</t>
  </si>
  <si>
    <t>107.11.27.</t>
  </si>
  <si>
    <t>107年「花蓮縣有機農業生產與驗證輔導計畫」中央補助款台灣省有機農業生產協會106年11月至107年5月驗證農產品經營業者AG1070004128</t>
  </si>
  <si>
    <t>藍○春等5人</t>
  </si>
  <si>
    <t>107年「花蓮縣有機農業生產與驗證輔導計畫」地方配合款-台灣寶島有機農業發展協會(106年11月至107年5月驗證農產品經營業者AG1070004136</t>
  </si>
  <si>
    <t>林○晴等11人</t>
  </si>
  <si>
    <t>107.11.29.</t>
  </si>
  <si>
    <t>107年「花蓮縣有機農業生產與驗證輔導計畫」地方配合款-朝陽科技大學(106年11月至107年5月驗證農產品經營業者AG1070003925</t>
  </si>
  <si>
    <t>黃○男,偕○鳳等2人</t>
  </si>
  <si>
    <t>107.11.13.</t>
  </si>
  <si>
    <t>107年「花蓮縣有機農業生產與驗證輔導計畫」中央補助款-暐凱國際檢驗科技公司(106年11月至107年5月驗證農產品經營業者AG1070004130）</t>
  </si>
  <si>
    <t>簡○福等11人</t>
  </si>
  <si>
    <t>107.11.27</t>
  </si>
  <si>
    <t>補助辦理108年度壽豐鄉果豔西瓜產業品質提升示範計畫</t>
  </si>
  <si>
    <t>108.5.1</t>
  </si>
  <si>
    <t>辦理花蓮漁港港區廢棄物清理。</t>
  </si>
  <si>
    <t>花蓮區漁會</t>
  </si>
  <si>
    <t>108.1.25</t>
  </si>
  <si>
    <t>v</t>
  </si>
  <si>
    <t>辦理花蓮漁港108年春節漁禽暨優質農特產品行銷推廣計畫</t>
  </si>
  <si>
    <t>花蓮縣農會</t>
  </si>
  <si>
    <t>108.02.14</t>
  </si>
  <si>
    <t>支辦理「花蓮縣推廣優質國產油茶實施計畫」補助費</t>
  </si>
  <si>
    <t>花蓮縣光復鄉公所</t>
  </si>
  <si>
    <t>107.01.31
107.12.06</t>
  </si>
  <si>
    <t>第31屆十大神農之獎勵金</t>
  </si>
  <si>
    <t>李○豐</t>
  </si>
  <si>
    <t>107.01.07</t>
  </si>
  <si>
    <t>支辦理108年度農業資材補助實施計畫</t>
  </si>
  <si>
    <t>108.5.29</t>
  </si>
  <si>
    <t>有</t>
  </si>
  <si>
    <t>旺聖農產行</t>
  </si>
  <si>
    <t>108年第一、二期水稻區域保險及農業設施保險保費補助費用</t>
  </si>
  <si>
    <t>108.1.16</t>
  </si>
  <si>
    <t>補助執行107年度檳榔廢園及轉作計畫(轉作油茶農民)</t>
  </si>
  <si>
    <t>瑞穗鄉公所</t>
  </si>
  <si>
    <t>108.4.11</t>
  </si>
  <si>
    <t>行政院農業委員會農糧署</t>
  </si>
  <si>
    <t>補助辦理「108年度富里鄉農會改善濕穀烘乾採收後處理量能計畫」</t>
  </si>
  <si>
    <t>108.3.26</t>
  </si>
  <si>
    <t>三升農機科技股份有限公司</t>
  </si>
  <si>
    <t>農業業務-中央補助農業業務(29,480千元)</t>
  </si>
  <si>
    <t>107年「花蓮縣有機農業生產與驗證輔導計畫」中央補助款-107年6月至10月財團法人國際美育自然生態基金會驗證農產品經營業者AG1080000248</t>
  </si>
  <si>
    <t>108.1.22.</t>
  </si>
  <si>
    <t>107年「花蓮縣有機農業生產與驗證輔導計畫」中央補助款106年11月至107年10月成大智研國際驗證股份有限公司驗證農產品經營業者AG1080000307</t>
  </si>
  <si>
    <t>108.01.23.</t>
  </si>
  <si>
    <t>107年「花蓮縣有機農業生產與驗證輔導計畫」中央補助款107年6月至10月台灣省有機農業生產協會驗證農產品經營業者AG1080000308</t>
  </si>
  <si>
    <t>108.01.25.</t>
  </si>
  <si>
    <t>107年「花蓮縣有機農業生產與驗證輔導計畫」中央補助款107年6月至10月臺灣寶島有機農業發展協會驗證農產品經營業者AG1080000322</t>
  </si>
  <si>
    <t>107年「花蓮縣有機農業生產與驗證輔導計畫」中央補助款106年11月至107年5月中華驗證有限公司驗證農產品經營業者AG1080000335</t>
  </si>
  <si>
    <t>107年「花蓮縣有機農業生產與驗證輔導計畫」中央補助款106年11月至107年10月采園生態驗證有限公司驗證農產品經營業者AG1080000339</t>
  </si>
  <si>
    <t>107年「花蓮縣有機農業生產與驗證輔導計畫」中央補助款106年11月至12月慈心有機驗證股份有限公司驗證農產品經營業者AG1080000371</t>
  </si>
  <si>
    <t>吳○佑等15戶</t>
  </si>
  <si>
    <t>107年「花蓮縣有機農業生產與驗證輔導計畫」中央補助款107年1月至5月慈心有機驗證股份有限公司驗證農產品經營業者AG1080000385</t>
  </si>
  <si>
    <t>107年「花蓮縣有機農業生產與驗證輔導計畫」中央補助款107年6月至10月財團法人和諧有機農業基金會驗證農產品經營業者AG1080000390</t>
  </si>
  <si>
    <t>107年「花蓮縣有機農業生產與驗證輔導計畫」中央補助款107年6月至10月國立中興大學驗證農產品經營業者AG1080000397</t>
  </si>
  <si>
    <t>107年「花蓮縣有機農業生產與驗證輔導計畫」中央補助款107年1月至5月采園生態驗證有限公司驗證農產品經營業者AG1080000398</t>
  </si>
  <si>
    <t>補助本縣有機農民購置有機農業機械及設備</t>
  </si>
  <si>
    <t>花蓮縣瑞穗鄉公所</t>
  </si>
  <si>
    <t>107.12.18</t>
  </si>
  <si>
    <t>花蓮縣玉里鎮公所</t>
  </si>
  <si>
    <t>花蓮縣富里鄉公所</t>
  </si>
  <si>
    <t>（運銷科）107年「花蓮縣有機農業生產與驗證輔導計畫」縣預算配合款補助106年11月至107年10月環球國際驗證股份有限公司驗證農產品經營業者AG1070004306</t>
  </si>
  <si>
    <t>（運銷科）107年「花蓮縣有機農業生產與驗證輔導計畫」補助財團法人國際美育自然生態基金會驗證農產品經營業者AG1070003914</t>
  </si>
  <si>
    <t>（運銷科）107年「花蓮縣有機農業生產與驗證輔導計畫」中央補助款國立中興大學106年11月至107年5月驗證農產品經營業者AG1070004090</t>
  </si>
  <si>
    <t>（運銷科）107年「花蓮縣有機農業生產與驗證輔導計畫」中央補助款台灣省有機農業生產協會106年11月至107年5月驗證農產品經營業者AG1070004128</t>
  </si>
  <si>
    <t>（運銷科）107年「花蓮縣有機農業生產與驗證輔導計畫」中央補助款台灣寶島有機農業發展協會(106年11月至107年5月驗證農產品經營業者AG1070004136</t>
  </si>
  <si>
    <t>（運銷科）107年「花蓮縣有機農業生產與驗證輔導計畫」中央補助款-朝陽科技大學(106年11月至107年5月驗證農產品經營業者AG1070003925</t>
  </si>
  <si>
    <t>（運銷科）107年「花蓮縣有機農業生產與驗證輔導計畫」中央補助款-暐凱國際檢驗科技公司(106年11月至107年5月驗證農產品經營業者AG1070004130）</t>
  </si>
  <si>
    <t>辦理「花蓮縣推廣優質國產油茶實施計畫」補助費</t>
  </si>
  <si>
    <t>107.11.23</t>
  </si>
  <si>
    <t>花蓮縣秀林鄉公所</t>
  </si>
  <si>
    <t>106.12.14
107.01.31
107.11.23</t>
  </si>
  <si>
    <t>花蓮縣萬榮鄉公所</t>
  </si>
  <si>
    <t>107.01.31</t>
  </si>
  <si>
    <t>107.01.31
107.09.10</t>
  </si>
  <si>
    <t>辦理「107年度花蓮縣推廣優質國產油茶實施計畫」獎補助費</t>
  </si>
  <si>
    <t>花蓮縣卓溪鄉公所</t>
  </si>
  <si>
    <t>機關名稱：花蓮縣政府-建設處</t>
  </si>
  <si>
    <t>水利業務(對國內團體之捐助250,000元)</t>
  </si>
  <si>
    <t>既有水患自主防災維運事宜</t>
  </si>
  <si>
    <t>水患自主防災社區</t>
  </si>
  <si>
    <t>108.1.11</t>
  </si>
  <si>
    <t>中央補助建設事業業務(其他補助及捐助22,032,000元)</t>
  </si>
  <si>
    <t>107年度租金補貼</t>
  </si>
  <si>
    <t>花蓮縣民</t>
  </si>
  <si>
    <t>107.6.13</t>
  </si>
  <si>
    <t>國宅業務(其他補助及捐助2,448,000元)</t>
  </si>
  <si>
    <t>機關名稱：花蓮縣政府-觀光處</t>
  </si>
  <si>
    <t>工商業管理-工商業管理(8,618,000元)</t>
  </si>
  <si>
    <t>補助花蓮縣工商發展投資策進會</t>
  </si>
  <si>
    <t>花蓮縣工商發展投資策進會</t>
  </si>
  <si>
    <t>108.01.01</t>
  </si>
  <si>
    <t>ˇ</t>
  </si>
  <si>
    <t>工商業管理-中央補助工商業管理業務(20,732,000元)</t>
  </si>
  <si>
    <t>觀光產業發展-觀光產業發展(13,360,000元)</t>
  </si>
  <si>
    <t>觀光產業發展-中央補助觀光產業發展業務(36,254,000元)</t>
  </si>
  <si>
    <t>107年暑期使用電子票證搭乘台灣好行旅遊優惠行銷計畫-縱谷花蓮線-太魯閣客運</t>
  </si>
  <si>
    <t>太魯閣客運股份有限公司</t>
  </si>
  <si>
    <t>中華民國108年 第2季</t>
  </si>
  <si>
    <t>機關名稱：花蓮縣政府-社會處</t>
  </si>
  <si>
    <t xml:space="preserve">   單位：元 </t>
  </si>
  <si>
    <t>社會保險業務-社會保險業務-獎補助費-社會保險負擔98,477,000元</t>
  </si>
  <si>
    <t>沖付鍾○珊預借本府補助108年1-6月份保險-身心障礙者軍保保險費沖銷</t>
  </si>
  <si>
    <t>本縣身心障礙者</t>
  </si>
  <si>
    <t>108.2.12-108.6.28</t>
  </si>
  <si>
    <t>沖付鍾○珊預借-支本府補助108年1-6月份全民健康保險－身心障礙輕度者保險費。</t>
  </si>
  <si>
    <t>支身心障礙者尹○淇君107年7-12月社會保險自付額補助</t>
  </si>
  <si>
    <t>尹○淇君</t>
  </si>
  <si>
    <t>108.2.15</t>
  </si>
  <si>
    <t>沖付鍾○珊預借-支本府補助108年1-5月身心障礙者公保保險費。</t>
  </si>
  <si>
    <t>108.2.23-108.6.14</t>
  </si>
  <si>
    <t>108年1-5月身心障礙者農保保與職業災害保險費</t>
  </si>
  <si>
    <t>108.3.8-108.6.28</t>
  </si>
  <si>
    <t>108年1-4月身心障礙者勞保保險費。</t>
  </si>
  <si>
    <t>108.3.14-108.6.12</t>
  </si>
  <si>
    <t>108年第一期應負擔之國民年金保險費沖銷</t>
  </si>
  <si>
    <t>國民年金納保人</t>
  </si>
  <si>
    <t>108.6.12</t>
  </si>
  <si>
    <t>支心障礙者張○賓君107年10月至108年2月勞健保費用補助款</t>
  </si>
  <si>
    <t>張○賓君</t>
  </si>
  <si>
    <t>108.4.1</t>
  </si>
  <si>
    <t>社會救濟業務-社會救濟業務-獎補助費-對國內團體之捐助、社會福利津貼及濟助201,796,000元</t>
  </si>
  <si>
    <t>支108年1-6月低收入戶家庭生活(含兒童)及就學生活補助費</t>
  </si>
  <si>
    <t>本縣低收入戶</t>
  </si>
  <si>
    <t>108.1.22-108.6.25</t>
  </si>
  <si>
    <t>支本縣13鄉鎮市低收入戶108年度春節、端午節慰問金</t>
  </si>
  <si>
    <t>108.1.22-108.6.3</t>
  </si>
  <si>
    <t>支付107年7月-108年6月低收入戶住院膳食費</t>
  </si>
  <si>
    <t>108.1.23-108.2.13</t>
  </si>
  <si>
    <t>支補助108年度以工代賑曾○秀等4人薪資及代扣款</t>
  </si>
  <si>
    <t>以工代賑4人薪資</t>
  </si>
  <si>
    <t>108.2.1-108.6.13</t>
  </si>
  <si>
    <t>張○村等33人縣急難救助補助費</t>
  </si>
  <si>
    <t>張○村等33人</t>
  </si>
  <si>
    <t>108.2.13-108.6.28</t>
  </si>
  <si>
    <t>支付本縣遊民住院醫療費用、安置費用、房屋租金補助等</t>
  </si>
  <si>
    <t>潘○榮等51人次</t>
  </si>
  <si>
    <t>108.2.13-108.5.31</t>
  </si>
  <si>
    <t>支107年12月川資費用補助款</t>
  </si>
  <si>
    <t>本縣縣民及行旅本縣之他縣民眾</t>
  </si>
  <si>
    <t>支付馬○玲、朱○前等2人死亡、重傷慰問金</t>
  </si>
  <si>
    <t>馬○玲、朱○前等2人</t>
  </si>
  <si>
    <t>108.5.15</t>
  </si>
  <si>
    <t>社政業務－社會運動與社團輔導12,198,000元</t>
  </si>
  <si>
    <t>108年度中區青少年畫畫培訓班活動</t>
  </si>
  <si>
    <t>花蓮縣原住民多元文化協會</t>
  </si>
  <si>
    <t>依政府採購法第四十七條第一項第三款辦理</t>
  </si>
  <si>
    <t>健康花蓮-紅酒文化活動)</t>
  </si>
  <si>
    <t>花蓮縣紅酒協會</t>
  </si>
  <si>
    <t>108年溫馨暖冬圍巾教學、食品安全講座暨舞蹈表演活動</t>
  </si>
  <si>
    <t>花蓮縣靚魅力健康排舞協會</t>
  </si>
  <si>
    <t>愛鄉防癌防制宣導暨卡啦ok歌唱比賽活動</t>
  </si>
  <si>
    <t>原民處38331秀林鄉公所27000亞洲水泥股份有限公司10000</t>
  </si>
  <si>
    <t>績優志工表揚、義剪及獨居老人歲末感恩園夢大會</t>
  </si>
  <si>
    <t>花蓮縣志願服務協會</t>
  </si>
  <si>
    <t>原味姆拉丁音樂會活動</t>
  </si>
  <si>
    <t>花蓮縣富里鄉姆拉丁部落文化創意產業發展協會</t>
  </si>
  <si>
    <t>56式太極拳及太極扇研習暨新春團拜活動</t>
  </si>
  <si>
    <t>花蓮縣陳氏太極拳協會</t>
  </si>
  <si>
    <t>108年度春節聯歡活動</t>
  </si>
  <si>
    <t>公益社團法人花蓮縣山東同鄉會</t>
  </si>
  <si>
    <t>108年春節祭祖暨團拜活動</t>
  </si>
  <si>
    <t>花蓮縣閩南同鄉會</t>
  </si>
  <si>
    <t>花蓮市公所20000</t>
  </si>
  <si>
    <t>第一屆原住民傳統射箭體驗活動</t>
  </si>
  <si>
    <t>新春團拜暨政令宣導活動</t>
  </si>
  <si>
    <t>花蓮縣華紙退休協會</t>
  </si>
  <si>
    <t>108年豬事吉祥迎新歲送春聯活動</t>
  </si>
  <si>
    <t>花蓮縣洄瀾生活美學協會</t>
  </si>
  <si>
    <t>108年新春團拜活動</t>
  </si>
  <si>
    <t>花蓮縣吉安鄉慶豐老人會</t>
  </si>
  <si>
    <t>春節團拜</t>
  </si>
  <si>
    <t>花蓮縣湖南省同鄉會</t>
  </si>
  <si>
    <t>花蓮市公所10000</t>
  </si>
  <si>
    <t>社區營造青銀傳統日式豚骨拉麵料理教學暨原鄉部落歲末偏鄉弱勢關懷行活動</t>
  </si>
  <si>
    <t>社團法人花蓮縣身障弱勢及原住民關懷服務協會</t>
  </si>
  <si>
    <t>台灣中油股份有限公司20000</t>
  </si>
  <si>
    <t>108年春節團拜活動</t>
  </si>
  <si>
    <t>花蓮縣吳姓宗親會</t>
  </si>
  <si>
    <t>贈送春聯活動</t>
  </si>
  <si>
    <t>花蓮縣詩書畫協會</t>
  </si>
  <si>
    <t>多元文化技藝競賽活動</t>
  </si>
  <si>
    <t>花蓮縣瑞穗鄉鶴岡社區發展協會</t>
  </si>
  <si>
    <t>歲末溫暖~關心矚愛之家失依兒少義賣活動</t>
  </si>
  <si>
    <t>花蓮縣秀林鄉原創力文化成長協會</t>
  </si>
  <si>
    <t>秀林鄉公所</t>
  </si>
  <si>
    <t>花蓮縣原住民吉寶竿發展協會</t>
  </si>
  <si>
    <t>插花研習活動</t>
  </si>
  <si>
    <t>花蓮縣玉里鎮關懷婦孺成長促進會</t>
  </si>
  <si>
    <t>108年元宵節活動</t>
  </si>
  <si>
    <t>蓮縣美崙山長青歌唱會</t>
  </si>
  <si>
    <t>108年度養身操活動</t>
  </si>
  <si>
    <t>花蓮縣健康伸展協會</t>
  </si>
  <si>
    <t>歲末活動</t>
  </si>
  <si>
    <t>花蓮縣美崙山健康樂活促進協會</t>
  </si>
  <si>
    <t>辦理挽袖捐血，愛傳玉里活動</t>
  </si>
  <si>
    <t>花蓮縣玉里鎮義勇警察協會</t>
  </si>
  <si>
    <t>2019東岸嘻哈藝術節活動</t>
  </si>
  <si>
    <t>花蓮縣東岸文化結合藝術協會</t>
  </si>
  <si>
    <t>花蓮市公所</t>
  </si>
  <si>
    <t>宏揚忠義關聖帝君祭祀大典活動</t>
  </si>
  <si>
    <t>花蓮縣洪門協會</t>
  </si>
  <si>
    <t>花蓮市公所20000吉安鄉公所20000</t>
  </si>
  <si>
    <t>108年春節關懷榮民活動</t>
  </si>
  <si>
    <t>花蓮縣雷鳴文化發展協會</t>
  </si>
  <si>
    <t>108年度全民國防宣教暨國軍人才招募宣導活動</t>
  </si>
  <si>
    <t>花蓮縣後備憲兵忠貞協會</t>
  </si>
  <si>
    <t>水墨研習</t>
  </si>
  <si>
    <t>防災急救訓練活動</t>
  </si>
  <si>
    <t>花蓮縣後備憲兵荷松協會</t>
  </si>
  <si>
    <t>108年元極舞研習活動</t>
  </si>
  <si>
    <t>花蓮縣東昇元極協會</t>
  </si>
  <si>
    <t>參訪活動</t>
  </si>
  <si>
    <t>花蓮縣觀光休閒產業協會</t>
  </si>
  <si>
    <t>健康講座－生機食療.防止老人失智活動</t>
  </si>
  <si>
    <t>社團法人花蓮縣鐵路退休人員協會</t>
  </si>
  <si>
    <t>健康講座－照顧自己身體保健按摩手法活動</t>
  </si>
  <si>
    <t>107年績優志工表揚大會活動</t>
  </si>
  <si>
    <t>慶祝婦女節插花藝術研習活動</t>
  </si>
  <si>
    <t>花蓮縣普愛協會</t>
  </si>
  <si>
    <t>會擴人員培訓講習會暨名人講座</t>
  </si>
  <si>
    <t>社團法人花蓮縣國際青年商會</t>
  </si>
  <si>
    <t>108年新春團拜暨才藝歌舞表演活動</t>
  </si>
  <si>
    <t>花蓮縣退伍軍人協會</t>
  </si>
  <si>
    <t>花蓮市公所10000吉安鄉公所20000</t>
  </si>
  <si>
    <t>花蓮縣陳氏太極拳協會拳經拳理及太極劍研習</t>
  </si>
  <si>
    <t>108年春節祭祖儀式及民俗技藝表演活動</t>
  </si>
  <si>
    <t>花蓮縣廣東同鄉會</t>
  </si>
  <si>
    <t>補助花蓮縣江蘇同鄉會辦理春節團拜暨專題講座</t>
  </si>
  <si>
    <t>花蓮縣江蘇同鄉會</t>
  </si>
  <si>
    <t>108年社區環境教育宣導暨資源回收宣導活動</t>
  </si>
  <si>
    <t>鐵樹銀花豬事吉新春音樂市集活動</t>
  </si>
  <si>
    <t>花蓮縣音樂創作職業工會</t>
  </si>
  <si>
    <t>花蓮縣文化局</t>
  </si>
  <si>
    <t>2019創生精油手工藝研習</t>
  </si>
  <si>
    <t>花蓮縣秀林鄉部落交流協會</t>
  </si>
  <si>
    <t>108年度原住民文化觀摩活動</t>
  </si>
  <si>
    <t>原民處30000新城鄉公所20000台灣中油股份有限公司23000</t>
  </si>
  <si>
    <t>第15屆全國港都盃國武術錦標賽競賽選手代表本縣參加外縣市體育活動</t>
  </si>
  <si>
    <t>花蓮縣防身術競技協會</t>
  </si>
  <si>
    <t>108年媽祖聖誕慶祝活動</t>
  </si>
  <si>
    <t>花蓮縣鳳林鎮大榮二村社區發展協會</t>
  </si>
  <si>
    <t>鳳林鎮公所</t>
  </si>
  <si>
    <t>108年全民環境清潔掃街活動</t>
  </si>
  <si>
    <t>花蓮縣新城鄉民有長青會</t>
  </si>
  <si>
    <t>辦理108年會員縣外生態研習活動</t>
  </si>
  <si>
    <t>花蓮縣花蓮市元極舞學會</t>
  </si>
  <si>
    <t>轉型數位國家專題演講</t>
  </si>
  <si>
    <t>花蓮縣東華公共事務研究學會</t>
  </si>
  <si>
    <t>創意書法</t>
  </si>
  <si>
    <t>花蓮縣東岸生活家協會</t>
  </si>
  <si>
    <t>2019年228七十二週年和平紀念日活動</t>
  </si>
  <si>
    <t>花蓮縣二二八關懷協會</t>
  </si>
  <si>
    <t>花蓮市公所30000二二八基金會20000</t>
  </si>
  <si>
    <t>第十八期108年教學課程-陳氏太極拳56式活動</t>
  </si>
  <si>
    <t>慶祝108年度母親節蝶谷巴特板凳製作研習</t>
  </si>
  <si>
    <t>伴手禮牛軋糖實作研習</t>
  </si>
  <si>
    <t>花蓮縣銀髮族職能培訓協會</t>
  </si>
  <si>
    <t>草本天然手工皂活動</t>
  </si>
  <si>
    <t>數位世代消費者保護宣教活動</t>
  </si>
  <si>
    <t>社團法人花蓮縣消費者保護協會</t>
  </si>
  <si>
    <t>吉安鄉公所</t>
  </si>
  <si>
    <t>創藝皮飾製作研習</t>
  </si>
  <si>
    <t>花蓮縣美姿造型暨整體配飾設計職業工會</t>
  </si>
  <si>
    <t>108年精油防蚊液手工藝研習</t>
  </si>
  <si>
    <t>創意小物製作研習</t>
  </si>
  <si>
    <t>花蓮縣皮件客製化服務產業工會</t>
  </si>
  <si>
    <t>每日一萬步，健康有保固（銀髮族篇）</t>
  </si>
  <si>
    <t>花蓮縣花蓮市民勤社區發展協會</t>
  </si>
  <si>
    <t>彩墨研習活動</t>
  </si>
  <si>
    <t>瑜珈研習</t>
  </si>
  <si>
    <t>兩岸翰墨交流展專輯出版活動</t>
  </si>
  <si>
    <t>花蓮縣長青書畫會</t>
  </si>
  <si>
    <t>黃振富20000花蓮市公所20000台東生活美學館30000</t>
  </si>
  <si>
    <t>兩岸翰墨交流展專輯出版</t>
  </si>
  <si>
    <t>葉鯤璟20000花蓮市公所20000台東生活美學館30001</t>
  </si>
  <si>
    <t>108年花蓮縣社區志願服務特殊教育訓練</t>
  </si>
  <si>
    <t>花蓮市民運發展協會</t>
  </si>
  <si>
    <t>108年書畫裱褙研習活動</t>
  </si>
  <si>
    <t>108年度會員教師專業成長研習活動</t>
  </si>
  <si>
    <t>花蓮縣教師會</t>
  </si>
  <si>
    <t>108年度大分祭祖飲水思源活動</t>
  </si>
  <si>
    <t>花蓮縣卓溪鄉卓清社區發展協會</t>
  </si>
  <si>
    <t>卓溪鄉公所</t>
  </si>
  <si>
    <t>春季親子健走活動</t>
  </si>
  <si>
    <t>花蓮縣婦女權益促進會辦</t>
  </si>
  <si>
    <t>母親節鳳梨酥製作研習活動</t>
  </si>
  <si>
    <t>手作生活-天然植物精油防蚊液</t>
  </si>
  <si>
    <t>花蓮縣微笑協會</t>
  </si>
  <si>
    <t>外丹功台灣東北部八縣市觀摩研習</t>
  </si>
  <si>
    <t>花蓮縣中華外內丹功運動協會</t>
  </si>
  <si>
    <t>吉安有愛新城有情-春季親子系列活動</t>
  </si>
  <si>
    <t>花蓮縣城鄉發展協會</t>
  </si>
  <si>
    <t>108年度羽球比賽暨晚會</t>
  </si>
  <si>
    <t>花蓮縣永冠羽球協會</t>
  </si>
  <si>
    <t>母親節慶祝活動</t>
  </si>
  <si>
    <t>花蓮縣永吉歌舞協會</t>
  </si>
  <si>
    <t>慶祝108年母親節活動</t>
  </si>
  <si>
    <t>花蓮縣美崙山長青歌唱會</t>
  </si>
  <si>
    <t>營造居家綠生活空間研習</t>
  </si>
  <si>
    <t>豎款短夾製作研習</t>
  </si>
  <si>
    <t>108年度游泳技術交流暨泳池經營推展觀摩參訪</t>
  </si>
  <si>
    <t>花蓮縣鳳林四季晨泳會</t>
  </si>
  <si>
    <t>108年勞工盃慢速壘球錦標賽</t>
  </si>
  <si>
    <t>花蓮縣慢速壘球協會</t>
  </si>
  <si>
    <t>108年度母親節蛋糕研習活動</t>
  </si>
  <si>
    <t>花蓮縣創意烘焙美食推廣協會</t>
  </si>
  <si>
    <t>108年度母親節花藝研習會</t>
  </si>
  <si>
    <t>花蓮縣插花協會</t>
  </si>
  <si>
    <t>悠閒側肩包製作研習</t>
  </si>
  <si>
    <t>產業文化觀摩活動</t>
  </si>
  <si>
    <t>新城鄉公所20000台灣中油股份有限公司20000</t>
  </si>
  <si>
    <t>長者三日文化趣</t>
  </si>
  <si>
    <t>花蓮縣原住民新部落發展協會</t>
  </si>
  <si>
    <t>議會90000台灣中油股份有限公司32000</t>
  </si>
  <si>
    <t>拼布創作活動</t>
  </si>
  <si>
    <t>紳士斜背包製作活動</t>
  </si>
  <si>
    <t>108年度歲末社區藝文成果展-低收入戶慰問暨節能減碳、衛教宣導、贈送春聯活動</t>
  </si>
  <si>
    <t>花蓮縣花蓮市國風社區發展協會</t>
  </si>
  <si>
    <t>文化局20000花蓮市公所20000中華郵政公司10000</t>
  </si>
  <si>
    <t>慶祝天上聖母娘娘聖誕等活動</t>
  </si>
  <si>
    <t>花蓮縣壽豐鄉樹湖社區發展協會</t>
  </si>
  <si>
    <t>壽豐鄉公所</t>
  </si>
  <si>
    <t>108年以愛相助攜手共築公益募款園遊會</t>
  </si>
  <si>
    <t>社團法人花蓮縣大比大家庭關懷協會</t>
  </si>
  <si>
    <t>楊華美20000兒童公約宣導10850花蓮市公所20000</t>
  </si>
  <si>
    <t>以愛相助攜手共築園遊會活動</t>
  </si>
  <si>
    <t>張美慧20000兒童公約宣導10850花蓮市公所20000</t>
  </si>
  <si>
    <t>108年溫馨五月感恩季模範志工表揚活動</t>
  </si>
  <si>
    <t>花蓮縣新城鄉嘉新社區發展協會</t>
  </si>
  <si>
    <t>文化局15000新城鄉公所115000台灣中油股份有限公司30000</t>
  </si>
  <si>
    <t>2019玫瑰日慈善健走活動</t>
  </si>
  <si>
    <t>花蓮縣國際崇她花蓮社</t>
  </si>
  <si>
    <t>補108年玉里鎮中小學田徑邀請賽暨社區樂活趣味競賽活動</t>
  </si>
  <si>
    <t>花蓮縣玉里鎮啟模社區發展協會</t>
  </si>
  <si>
    <t>教育處200000</t>
  </si>
  <si>
    <t>108年縱谷之美原住民歌唱比賽暨原住民政令宣導</t>
  </si>
  <si>
    <t>花蓮縣阿美建設發展協會</t>
  </si>
  <si>
    <t>原住民族委員會20000</t>
  </si>
  <si>
    <t>社政業務-家暴性侵害急性騷防治-獎補助費-社會福利津貼及濟助56,204,000元</t>
  </si>
  <si>
    <t>支付黃○明等5人108年1月少年自立生活經濟扶助費(先期計畫)</t>
  </si>
  <si>
    <t>黃○明等5人</t>
  </si>
  <si>
    <t>支付王○昕等8人108年1月少年自立生活經濟扶助費(先期計畫)</t>
  </si>
  <si>
    <t>王○昕等8人</t>
  </si>
  <si>
    <t>支黃○明等13名108年度2月份自立少年生活扶助費</t>
  </si>
  <si>
    <t>黃○明等19人</t>
  </si>
  <si>
    <t>支保母賴○惠照顧鐘氏2名個案安置費用補助款(108.1.12-1/26)</t>
  </si>
  <si>
    <t>鐘○等2人</t>
  </si>
  <si>
    <t>支付新竹縣政府委託陳○妍保母照顧陳童108.1月安置費用補助款</t>
  </si>
  <si>
    <t>陳○</t>
  </si>
  <si>
    <t>支家暴個案李○玲房租津貼3個月</t>
  </si>
  <si>
    <t>李○玲</t>
  </si>
  <si>
    <t>支家暴個案黃○珍緊急生活扶助費用1個月</t>
  </si>
  <si>
    <t>黃○珍</t>
  </si>
  <si>
    <t>支家暴個案張○玲緊急生活扶助費用3個月</t>
  </si>
  <si>
    <t>張○玲</t>
  </si>
  <si>
    <t>支家暴個案曾○媺房租津貼6個月及子女生活津貼6個月補助款</t>
  </si>
  <si>
    <t>曾○媺</t>
  </si>
  <si>
    <t>支家暴個案陳○玉緊急生活扶助費用3個月</t>
  </si>
  <si>
    <t>陳○玉</t>
  </si>
  <si>
    <t>支善牧兒童之家107年12月份相關安置費用補助款</t>
  </si>
  <si>
    <t>兒少保護個案</t>
  </si>
  <si>
    <t>支慈濟醫院107年12月性侵害醫療費用</t>
  </si>
  <si>
    <t>性侵害個案</t>
  </si>
  <si>
    <t>支臺北榮民總醫院鳳林分院家暴個案余○賢醫療費用補助</t>
  </si>
  <si>
    <t>余○賢</t>
  </si>
  <si>
    <t>支臺北榮民總醫院玉里分院家暴個案林○萍醫療費用補助</t>
  </si>
  <si>
    <t>林○萍</t>
  </si>
  <si>
    <t>支付台中慈濟醫院兒少保護個案黃○靜個案醫療費</t>
  </si>
  <si>
    <t>黃○靜</t>
  </si>
  <si>
    <t>支性侵害及性剝削個案李○汶等2人醫療費用</t>
  </si>
  <si>
    <t>李○汶</t>
  </si>
  <si>
    <t>支付善牧中心107年12月份安置相關費用補助款</t>
  </si>
  <si>
    <t>支付黃○明等15人108年3月少年自立生活經濟扶助費(先期計畫)</t>
  </si>
  <si>
    <t>黃○明等15人</t>
  </si>
  <si>
    <t>支108年度個案張○翰家庭支持方案之緊急生活扶助金及臨時租屋補助費</t>
  </si>
  <si>
    <t>張○翰</t>
  </si>
  <si>
    <t>支性侵害被害人林○宇緊急生活扶助費</t>
  </si>
  <si>
    <t>林○宇</t>
  </si>
  <si>
    <t>支家暴個案花○晴緊急生活扶助費3個月及子女生活津貼3人3個月</t>
  </si>
  <si>
    <t>花○晴</t>
  </si>
  <si>
    <t>支性侵害個案利○怡緊急生活扶助費</t>
  </si>
  <si>
    <t>利○怡</t>
  </si>
  <si>
    <t>支性侵害個案利○怡租屋補助費用</t>
  </si>
  <si>
    <t>支門諾醫院108年1月性侵害醫療費用</t>
  </si>
  <si>
    <t>支慈濟醫院108年1月性侵害醫療費用</t>
  </si>
  <si>
    <t>支付幸夫社會福利基金會107年第4季醫療費用補助款</t>
  </si>
  <si>
    <t>支性侵害個案游○琳律師費(逕撥蔡雲卿律師)</t>
  </si>
  <si>
    <t>游○琳</t>
  </si>
  <si>
    <t>支家暴個案涂○實房租津貼6個月</t>
  </si>
  <si>
    <t>涂○實</t>
  </si>
  <si>
    <t>支付花蓮慈濟醫院家暴個案吳○慧108.1月醫療費用補助</t>
  </si>
  <si>
    <t>吳○慧</t>
  </si>
  <si>
    <t>支付個案洪○婷安置體檢費用(由陳藝文代墊)</t>
  </si>
  <si>
    <t>洪○婷</t>
  </si>
  <si>
    <t>支周○君代墊監護兒少張0偉醫療費用</t>
  </si>
  <si>
    <t>張○偉</t>
  </si>
  <si>
    <t>支周雅君代墊監護兒少張○功輔具費用</t>
  </si>
  <si>
    <t>張○功</t>
  </si>
  <si>
    <t>支兒保個案鄭○嵐復健費用補助款(陳藝文代墊)</t>
  </si>
  <si>
    <t>鄭○嵐</t>
  </si>
  <si>
    <t>支付廖○妮保母照顧張○韋個案相關安置費用補助款</t>
  </si>
  <si>
    <t>張○韋</t>
  </si>
  <si>
    <t>支付廖○妮保母照顧洪○彤安置費用補助款</t>
  </si>
  <si>
    <t>洪○彤</t>
  </si>
  <si>
    <t>支藍迪兒童之家108年1月份羅○羽個案安置相關費用補助款</t>
  </si>
  <si>
    <t>羅○羽</t>
  </si>
  <si>
    <t>支家暴個案李○貞緊急生活扶助費用3個月</t>
  </si>
  <si>
    <t>李○貞</t>
  </si>
  <si>
    <t>支家暴個案薛○欣緊急生活扶助費用3個月</t>
  </si>
  <si>
    <t>薛○欣</t>
  </si>
  <si>
    <t>支家暴個案游○玫緊急生活扶助費3個月及子女生活津貼3人3個月(撥入案子帳戶)</t>
  </si>
  <si>
    <t>游○玫</t>
  </si>
  <si>
    <t>支108年度個案王○仁家庭支持方案之緊急生活扶助金及臨時租屋補助費(逕撥案父王紀霏)</t>
  </si>
  <si>
    <t>王○仁</t>
  </si>
  <si>
    <t>支付臺灣基督教門諾會醫療財團法人門諾醫院家暴個案黃○琳醫療費用補助</t>
  </si>
  <si>
    <t>黃○琳</t>
  </si>
  <si>
    <t>支門諾醫院108年2月性侵害醫療費用補助款</t>
  </si>
  <si>
    <t>支馬偕紀念醫院家暴個案賴○樺醫療費用補助</t>
  </si>
  <si>
    <t>賴○樺</t>
  </si>
  <si>
    <t>支臺北榮民總醫院玉里分院108年2月性侵害個案醫療費用補助款</t>
  </si>
  <si>
    <t>支付黃○明等15人108年4月少年自立生活經濟扶助費(先期計畫)</t>
  </si>
  <si>
    <t>支付善牧基金會德蕾之家108年1月份林○怡安置費用補助款</t>
  </si>
  <si>
    <t>林○怡</t>
  </si>
  <si>
    <t>支付台東阿尼色弗兒童之家就學教育費補助款</t>
  </si>
  <si>
    <t>支付新竹縣政府委託保母陳○妍照顧陳童2月份安置費用補助款</t>
  </si>
  <si>
    <t>支付保母賴○惠照顧鐘氏2名個案安置及醫療費用補助款(108.1/27-2/10)</t>
  </si>
  <si>
    <t>支付保母尹○淇照顧鄭○嵐安置及醫療費用補助款</t>
  </si>
  <si>
    <t>支慈濟醫院108年2月性侵害個案醫療費用補助款</t>
  </si>
  <si>
    <t>支性侵害個案張○孟心理諮商費用補助款</t>
  </si>
  <si>
    <t>張○孟</t>
  </si>
  <si>
    <t>支黃○妮性侵害被害人緊急生活扶助(逕撥黃君姑姑林O琴)</t>
  </si>
  <si>
    <t>黃○妮</t>
  </si>
  <si>
    <t>支張○馨性侵害被害人緊急生活扶助</t>
  </si>
  <si>
    <t>張○馨</t>
  </si>
  <si>
    <t>支臺北榮民總醫院玉里分院108年3月性侵害醫療費用補助款</t>
  </si>
  <si>
    <t>支家暴個案梁○惠緊急生活扶助費用3個月</t>
  </si>
  <si>
    <t>梁○惠</t>
  </si>
  <si>
    <t>支家暴個案朱○臻緊急生活扶助費用3個月</t>
  </si>
  <si>
    <t>朱○臻</t>
  </si>
  <si>
    <t>支付本縣芥菜總會少年之家兒少保護個案田○祥個案第1季醫療及學雜費用補助款</t>
  </si>
  <si>
    <t>田○祥</t>
  </si>
  <si>
    <t>支高雄榮民總醫院108年3月性侵害個案醫療費用補助款</t>
  </si>
  <si>
    <t>支家暴個案黃○緊急救助金(劉芝言代墊)</t>
  </si>
  <si>
    <t>黃○</t>
  </si>
  <si>
    <t>支家暴個案徐○慧房租津貼3個月、緊急生活扶助費3個月及子女生活津貼6個月</t>
  </si>
  <si>
    <t>徐○慧</t>
  </si>
  <si>
    <t>支個案陳○囿停止親權委任律師費用補助款(律師事務所無開戶，逕撥負責人帳戶)</t>
  </si>
  <si>
    <t>陳○囿</t>
  </si>
  <si>
    <t>沖付劉○兆預借支付王○昕等2人註冊費及學雜費沖銷</t>
  </si>
  <si>
    <t>王○昕等2人</t>
  </si>
  <si>
    <t>沖付劉哲兆預借支付少年張○茹等3人自立生活107年第二學期學雜費沖銷</t>
  </si>
  <si>
    <t>張○茹等3人</t>
  </si>
  <si>
    <t>支付黃○明等15人108年5月少年自立生活經濟扶助費(先期計畫)</t>
  </si>
  <si>
    <t>支家暴個案孫○蕙緊急生活扶助費用3個月及3名子女生活扶助6個月</t>
  </si>
  <si>
    <t>孫○蕙</t>
  </si>
  <si>
    <t>支財團法人台灣基督教門諾會附設花蓮縣私立善牧中心108年第1季安置費用補助款</t>
  </si>
  <si>
    <t>支性侵害被害人林○儀引產醫療費用</t>
  </si>
  <si>
    <t>林○儀</t>
  </si>
  <si>
    <t>支中山附醫108年3月性侵害醫療費用</t>
  </si>
  <si>
    <t>支高雄長庚醫院108年3月性侵害醫療費用</t>
  </si>
  <si>
    <t>支沈○正家暴被害人緊急生活扶助</t>
  </si>
  <si>
    <t>沈○正</t>
  </si>
  <si>
    <t>繳回108年3月份魏○庭誤撥自立生活補助費(收回簽付號463-006)</t>
  </si>
  <si>
    <t>魏○庭</t>
  </si>
  <si>
    <t>支家暴個案沈○正緊急救助金(蔡昆峰代墊)</t>
  </si>
  <si>
    <t>支付兒保個案鄭○嵐至花蓮慈濟醫院復健科及身心科就診費用補助款(陳○文代墊)</t>
  </si>
  <si>
    <t>支個案鄭○嵐健保卡費用(陳○文代墊)</t>
  </si>
  <si>
    <t>支兒保個案鄭○嵐回診醫療費用(陳○文代墊)</t>
  </si>
  <si>
    <t>支家暴個案黃○琳緊急生活救助金(邱○珍代墊)</t>
  </si>
  <si>
    <t>支付台中迎曦兒少保護個案黃○靜個案107/12/27-108/01/29安置費補助款</t>
  </si>
  <si>
    <t>支台中惠明盲童育幼院收容兒童曾○偉108年第1季安置補助費用</t>
  </si>
  <si>
    <t>曾○偉</t>
  </si>
  <si>
    <t>支本縣美崙啟能發展中心收容俞○芬等3名兒少108年第1季服務安置相關費補助款用</t>
  </si>
  <si>
    <t>俞○芬等3人</t>
  </si>
  <si>
    <t>支本縣畢士大教養院108年1至3月收容兒少個案安置相關費用補助款</t>
  </si>
  <si>
    <t>保護性個案</t>
  </si>
  <si>
    <t>支付桃園藍迪兒少保護個案羅○羽個案108.2月安置費補助款</t>
  </si>
  <si>
    <t>支108年度受暴婦女緊急庇護第1季安置費用補助款</t>
  </si>
  <si>
    <t>家暴個案</t>
  </si>
  <si>
    <t>支台中家扶中心收容黃○靜108年1至3月兒童安置相關費用補助款</t>
  </si>
  <si>
    <t>支台北家扶收容陳○芯108年1至3月兒童安置相關費用補助款</t>
  </si>
  <si>
    <t>陳○芯</t>
  </si>
  <si>
    <t>支基隆家扶收容陳○欽3名兒少108年第1季安置相關費用補助款</t>
  </si>
  <si>
    <t>陳○欽</t>
  </si>
  <si>
    <t>支108年第1季家扶希望學園性侵害個案安置費及醫療費</t>
  </si>
  <si>
    <t>支107/1~107/2花蓮慈濟醫院代墊個案平○宇醫療及看護費用補助款</t>
  </si>
  <si>
    <t>平○宇</t>
  </si>
  <si>
    <t>慈濟醫院108年3月性侵害醫療費用補助</t>
  </si>
  <si>
    <t>支臺北榮民總醫院108年4月性侵害藥毒物鑑驗費用補助款</t>
  </si>
  <si>
    <t>支付醫療財團法人羅許基金會羅東博愛醫院家暴個案潘○婷等2人3月醫療費用補助</t>
  </si>
  <si>
    <t>潘○婷等2人</t>
  </si>
  <si>
    <t>支家暴個案犁○兒心理諮商費用補助款(逕撥心理師孫瑋蓮)</t>
  </si>
  <si>
    <t>犁○</t>
  </si>
  <si>
    <t>家暴個案沈○雲房租津貼 6個月補助款(逕撥案女張鈞亭)</t>
  </si>
  <si>
    <t>沈○雲</t>
  </si>
  <si>
    <t>家暴個案朱○甄及3名子女房租津貼3個月</t>
  </si>
  <si>
    <t>朱○甄</t>
  </si>
  <si>
    <t>支家暴個案江○蓉緊急生活扶助費3個月及子女生活津貼1人3個月</t>
  </si>
  <si>
    <t>江○蓉</t>
  </si>
  <si>
    <t>支108年度個案陳○緯家庭支持方案之緊急生活扶助金及臨時租屋補助費(逕撥案母林筠蓁)</t>
  </si>
  <si>
    <t>陳○緯</t>
  </si>
  <si>
    <t>支108年度個案楊○宇家庭支持方案之緊急生活扶助金及臨時租屋補助費(逕撥案外祖父羅○進)</t>
  </si>
  <si>
    <t>楊○宇</t>
  </si>
  <si>
    <t>支108年度個案劉○鵬家庭支持方案之緊急生活扶助金及臨時租屋補助費(逕撥案母劉○萍)</t>
  </si>
  <si>
    <t>劉○鵬</t>
  </si>
  <si>
    <t>支付黃○明等15人108年6月少年自立生活經濟扶助費(先期計畫)</t>
  </si>
  <si>
    <t>支本縣希望學園收容王○薇等3名少年108年1至3月安置相關費用補助款</t>
  </si>
  <si>
    <t>王○薇等3人</t>
  </si>
  <si>
    <t>支花蓮家扶中心收容安置少年108年第1季安置相關費用補助款</t>
  </si>
  <si>
    <t>支花蓮家扶中心收容安置兒童108年第1季安置醫療保險費用</t>
  </si>
  <si>
    <t>支家暴個案盧○靜房租津貼3個月</t>
  </si>
  <si>
    <t>盧○靜</t>
  </si>
  <si>
    <t>支家暴個案歐○芳緊急生活扶助費用2個月</t>
  </si>
  <si>
    <t>歐○芳</t>
  </si>
  <si>
    <t>支家暴個案楊○惠緊急生活扶助費用2個月</t>
  </si>
  <si>
    <t>楊○惠</t>
  </si>
  <si>
    <t>支門諾醫院108年3月性侵害醫療費用補助款</t>
  </si>
  <si>
    <t>支善牧中心108年1月至3月兒少安置相關費用補助款</t>
  </si>
  <si>
    <t>支高惠琴代墊家暴個案(李○花)旅館安置費用</t>
  </si>
  <si>
    <t>李○花</t>
  </si>
  <si>
    <t>支付保母賴○惠照顧鐘氏2名個案安置及醫療費用補助款(108.2/11-3/21)</t>
  </si>
  <si>
    <t>支花蓮家扶中心收容安置兒童108年第1季安置相關費用補助款</t>
  </si>
  <si>
    <t>支桃園家扶中心收容曾Ｏ夫手足兒少108年2月1日4月1日安置相關費用</t>
  </si>
  <si>
    <t>曾○夫</t>
  </si>
  <si>
    <t>蔡○珍性侵害被害人緊急生活扶助</t>
  </si>
  <si>
    <t>蔡○珍</t>
  </si>
  <si>
    <t>支慈濟醫院108年4月性侵害醫療費用</t>
  </si>
  <si>
    <t>門諾醫院108年4月性侵害醫療費用。</t>
  </si>
  <si>
    <t>支家暴個案陳○瑩律師費用補助款</t>
  </si>
  <si>
    <t>陳○瑩</t>
  </si>
  <si>
    <t>支本縣善牧兒童之家收容安置兒少高○馨108年第1季心理諮商費用補助款</t>
  </si>
  <si>
    <t>高○馨</t>
  </si>
  <si>
    <t>支宜蘭幸夫愛兒園收容潘○辰等2名兒少108年第1季安置相關費用補助款</t>
  </si>
  <si>
    <t>潘○辰</t>
  </si>
  <si>
    <t>支付桃園藍迪兒少保護個案羅○羽個案108.3至4月安置費補助款</t>
  </si>
  <si>
    <t>支本縣信望愛少年之家安置陳○誌等8名少年108年第1季安置相關費用</t>
  </si>
  <si>
    <t>陳○誌</t>
  </si>
  <si>
    <t>支本縣崇恩長照中心收容安置兒童平○宇108年1至3月安置照顧相關費用</t>
  </si>
  <si>
    <t>支台東德蕾之家收容本縣兒少林○怡手足107年10月相關安置補助款</t>
  </si>
  <si>
    <t>支台東阿尼色弗收容安置鄭○婷等10名兒少108年第1季安置相關費用</t>
  </si>
  <si>
    <t>鄭○婷</t>
  </si>
  <si>
    <t>支台北市忠義育幼院安置兒少林○憶108年第1季安置相關費用補助款</t>
  </si>
  <si>
    <t>林○憶</t>
  </si>
  <si>
    <t>支台北市約納家園安置兒少陳○松108年第1季安置相關費用補助款</t>
  </si>
  <si>
    <t>陳○松</t>
  </si>
  <si>
    <t>支台中育嬰院安置兒少謝○臻108年第1季安置相關費用補助款</t>
  </si>
  <si>
    <t>謝○臻</t>
  </si>
  <si>
    <t>支本縣禪光育幼院安置兒少個案共41名108年第1季安置相關費用補助款</t>
  </si>
  <si>
    <t>支家暴個案馮○瑩律師費用補助 (逕撥蔡○卿律師)</t>
  </si>
  <si>
    <t>馮○瑩</t>
  </si>
  <si>
    <t>支性侵害個案呂O均律師費補助(逕撥蔡○卿律師)</t>
  </si>
  <si>
    <t>呂○均</t>
  </si>
  <si>
    <t>社政業務-兒童少年福利-獎補助費95,308,000元</t>
  </si>
  <si>
    <t>支本縣13鄉鎮市107年12月份未滿二歲育兒津貼（108年1月15日撥款）</t>
  </si>
  <si>
    <t>李○興等21人次</t>
  </si>
  <si>
    <t>108.01.01-108.03.31</t>
  </si>
  <si>
    <t>支付1月份弱勢家庭緊急生活扶助費用</t>
  </si>
  <si>
    <t>林○恩等165人</t>
  </si>
  <si>
    <t>108年1月份弱勢兒少生活費用扶助補助款</t>
  </si>
  <si>
    <t>蔡○懌等2,678人次</t>
  </si>
  <si>
    <t>支108年度托育公共及準公共化服務記托育管理經費補助款-108年1月補差額</t>
  </si>
  <si>
    <t>陳○靚等44人</t>
  </si>
  <si>
    <t>支108年度托育公共及準公共化服務記托育管理經費補助款-108年1月份</t>
  </si>
  <si>
    <t>林○康等258人</t>
  </si>
  <si>
    <t>支本縣13鄉鎮市108年01月份未滿二歲育兒津貼（108年1月28日撥款）</t>
  </si>
  <si>
    <t>何○花等190人次</t>
  </si>
  <si>
    <t>支107.12/16-12/31早期兒童療育費及交通費補助款</t>
  </si>
  <si>
    <t>陳O帆等178人</t>
  </si>
  <si>
    <t>108年2月份弱勢兒少生活費用扶助補助款</t>
  </si>
  <si>
    <t>蔡○懌等2,793人次</t>
  </si>
  <si>
    <t>支108年度托育公共及準公共化服務記托育管理經費補助款-108年2月份(自籌款)</t>
  </si>
  <si>
    <t>林○康等268人</t>
  </si>
  <si>
    <t>支申復案108年1-2月補助款</t>
  </si>
  <si>
    <t>邱○容</t>
  </si>
  <si>
    <t>支108年度托育補助轉育兒津貼補差額-108年2月補差額</t>
  </si>
  <si>
    <t>陳○靚等45人</t>
  </si>
  <si>
    <t>補助108年1、2月份未成年懷孕托育費用</t>
  </si>
  <si>
    <t>支付2月份弱勢家庭緊急生活扶助費用</t>
  </si>
  <si>
    <t>林○恩等157人</t>
  </si>
  <si>
    <t>支本縣13鄉鎮市108年2月份未滿二歲育兒津貼（108年2月27日撥款）</t>
  </si>
  <si>
    <t>楊○等607人</t>
  </si>
  <si>
    <t>收回108年2月份弱勢兒少生活費用扶助補助款</t>
  </si>
  <si>
    <t>陳○妃等4人</t>
  </si>
  <si>
    <t>付門諾醫院弱勢兒少醫療費用補助</t>
  </si>
  <si>
    <t>丁○安等3人</t>
  </si>
  <si>
    <t>支本縣13鄉鎮市108年2月份未滿二歲育兒津貼(第2批)（108年3月15日撥款）</t>
  </si>
  <si>
    <t>吳○穎等12人</t>
  </si>
  <si>
    <t>支弱勢兒少醫療費用補助</t>
  </si>
  <si>
    <t>吳○良</t>
  </si>
  <si>
    <t>支補助108年3月份未成年懷孕托育費用</t>
  </si>
  <si>
    <t>108年3月份弱勢兒少生活費用扶助補助款</t>
  </si>
  <si>
    <t>鍾○倫等2,874人次</t>
  </si>
  <si>
    <t>付台中慈濟醫院醫院弱勢兒少醫療費用補助</t>
  </si>
  <si>
    <t>黃0靜</t>
  </si>
  <si>
    <t>支付108年3月弱勢家庭兒童及少年緊急生活扶助費用</t>
  </si>
  <si>
    <t>陳○安君等148人</t>
  </si>
  <si>
    <t>支若是兒少個案108年1月15~29日住院醫療費用補助款(逕撥花蓮慈濟醫院)</t>
  </si>
  <si>
    <t>金0之</t>
  </si>
  <si>
    <t>支弱勢兒少醫療費用補助款(逕撥門諾醫院)</t>
  </si>
  <si>
    <t>江0妤</t>
  </si>
  <si>
    <t>支108年度托育補助轉育兒津貼補差額-108年3月補差額</t>
  </si>
  <si>
    <t>鄭○芳等35人</t>
  </si>
  <si>
    <t>支申復案107年6-7月補助款</t>
  </si>
  <si>
    <t>尹○晴</t>
  </si>
  <si>
    <t>支108年度托育公共及準公共化服務記托育管理經費補助款-108年3月份(自籌款)</t>
  </si>
  <si>
    <t>張○鈞等30人</t>
  </si>
  <si>
    <t>支本縣13鄉鎮市108年3月份未滿二歲育兒津貼（108年3月29日撥款）</t>
  </si>
  <si>
    <t>余○宇等382人</t>
  </si>
  <si>
    <t>支邱○祥1071102~1221弱勢兒少醫療住院費(逕撥案母邱○榛)</t>
  </si>
  <si>
    <t>邱○祥</t>
  </si>
  <si>
    <t>108.04.01-108.06.30</t>
  </si>
  <si>
    <t>(社婦07)支本縣13鄉鎮市108年3月份未滿二歲育兒津貼（108年4月15日撥款）</t>
  </si>
  <si>
    <t>本縣未滿2歲幼兒</t>
  </si>
  <si>
    <t>補助少年邱姿容108年4月份未成年懷孕托育費用</t>
  </si>
  <si>
    <t>邱0容</t>
  </si>
  <si>
    <t>(社婦06)支108年度托育補助轉育兒津貼補差額-鄭○芳等29人108年4月補差額</t>
  </si>
  <si>
    <t>鄭○芳等29人</t>
  </si>
  <si>
    <t>(社婦07)支本縣13鄉鎮市108年4月份未滿二歲育兒津貼（108年4月30日撥款）</t>
  </si>
  <si>
    <t>支付發展遲緩兒童早期療育交通費補助予申請人林○彬等270人(108年度1-3月)</t>
  </si>
  <si>
    <t>林O彬等270人</t>
  </si>
  <si>
    <t>108年4月份鍾○倫等2880人次弱勢兒少生活費用扶助補助款</t>
  </si>
  <si>
    <t>鍾○倫等2880人</t>
  </si>
  <si>
    <t>支付108年4月陳○安君等143人弱勢家庭兒童及少年緊急生活扶助費用</t>
  </si>
  <si>
    <t>陳○安君等143人</t>
  </si>
  <si>
    <t>(社婦06)支申復案108年3-4月邱○容(補助兒童:王○銳) 補助款</t>
  </si>
  <si>
    <t>王○銳</t>
  </si>
  <si>
    <t>付門諾醫院潘○萱弱勢兒少醫療費用補助</t>
  </si>
  <si>
    <t>潘○萱</t>
  </si>
  <si>
    <t>(社婦06)支108年度托育公共及準公共化服務自籌款-4月份劉○瑜等36人次</t>
  </si>
  <si>
    <t>劉○瑜等36人</t>
  </si>
  <si>
    <t>支林家樂弱勢兒少醫療住院費(逕撥祖母林○茹)</t>
  </si>
  <si>
    <t>林○茹</t>
  </si>
  <si>
    <t>補助基督教門諾會善牧中心辦理「108年未婚懷孕婦女安置」第1季補助款</t>
  </si>
  <si>
    <t>未成年婦女個案</t>
  </si>
  <si>
    <t>支林○傳弱勢兒少醫療住院費用補助(逕撥母親林○靜)</t>
  </si>
  <si>
    <t>林○靜</t>
  </si>
  <si>
    <t>0328059-支付財團法人門諾社會福利基金會108年1月1日至108年3月31日遲緩兒童到宅療育服務費用</t>
  </si>
  <si>
    <t>發展遲緩兒童</t>
  </si>
  <si>
    <t>(社婦07)(兒少福利)支本縣13鄉鎮市108年4月份未滿二歲育兒津貼(第2筆)（108年5月15日撥款）</t>
  </si>
  <si>
    <t>支107年第4季辦理早療兒童到宅療育費用補助款-臺灣兒童早期療育協會</t>
  </si>
  <si>
    <t>支未少年邱○容108年5月份未成年懷孕托育費用</t>
  </si>
  <si>
    <t>(社婦06)收回108年度托育公共及準公共化服務記托育管理經費3月補助款-趙○勛止付款</t>
  </si>
  <si>
    <t>趙○勳</t>
  </si>
  <si>
    <t>(社婦06)支108年度托育補助轉育兒津貼補差額-鄭○芳等23人108年5月補差額</t>
  </si>
  <si>
    <t>鄭○芳等23人</t>
  </si>
  <si>
    <t>(社婦06)支申復案邱○容(補助兒童:王○銳)108年5月補助款</t>
  </si>
  <si>
    <t>(社婦06)支108年度托育公共及準公共化服務記托育管理經費補助款-10805張○鈞等30人</t>
  </si>
  <si>
    <t>108年5月份鍾○倫等2,865人次弱勢兒少生活費用扶助補助款</t>
  </si>
  <si>
    <t>鍾○倫等2,865人</t>
  </si>
  <si>
    <t>收回108年1~4月份鄒○軒溢領弱勢兒少生活費用扶助補助款</t>
  </si>
  <si>
    <t>鄒○軒</t>
  </si>
  <si>
    <t>付門諾醫院高○權等3人弱勢兒少醫療費用補助</t>
  </si>
  <si>
    <t>高○權等3人</t>
  </si>
  <si>
    <t>(社婦07)支本縣13鄉鎮市108年5月份未滿二歲育兒津貼（108年5月31日撥款）</t>
  </si>
  <si>
    <t>支付108年5月陳○安君等141人弱勢家庭兒童及少年緊急生活扶助費用</t>
  </si>
  <si>
    <t>陳○安君等141人</t>
  </si>
  <si>
    <t>(社婦07)(兒少福利)廖○慧等5人繳回108年2月份育有未滿2歲兒童育兒津貼</t>
  </si>
  <si>
    <t>廖0慧等5人</t>
  </si>
  <si>
    <t>(社婦07)(兒少福利)杜○希等2人繳回108年1月份育有未滿2歲兒童育兒津貼</t>
  </si>
  <si>
    <t>杜0希等2人</t>
  </si>
  <si>
    <t>支慈濟醫院申請少保個案何○善1~4月2次住院弱勢兒少醫療費用補助款</t>
  </si>
  <si>
    <t>何0善</t>
  </si>
  <si>
    <t>支邱○祥1071227~1080310弱勢兒少醫療住院費補助款</t>
  </si>
  <si>
    <t>(社婦07)支本縣13鄉鎮市108年5月份未滿二歲育兒津貼（108年6月18日撥款）</t>
  </si>
  <si>
    <t>撥付南山人壽保險股份有限公司107學年度下學期托嬰中心兒童團體保險政府補助款</t>
  </si>
  <si>
    <t>托嬰中心收托嬰幼兒</t>
  </si>
  <si>
    <t>(社婦07)支本縣13鄉鎮市108年6月份未滿二歲育兒津貼（108年6月28日撥款）</t>
  </si>
  <si>
    <t>支108年6月份鍾○倫等2,864人次弱勢兒少生活費用扶助補助款</t>
  </si>
  <si>
    <t>鍾○倫等2,864人</t>
  </si>
  <si>
    <t>支高雄長庚醫院申請兒保葉○軒107/11/10~108/01/18住院醫療費用</t>
  </si>
  <si>
    <t>葉○軒</t>
  </si>
  <si>
    <t>支付108年6月林○棋君等155人弱勢家庭兒童及少年緊急生活扶助費用</t>
  </si>
  <si>
    <t>林○棋</t>
  </si>
  <si>
    <t>(社婦06)支108年度托育補助轉育兒津貼補差額-鄭○芳等20人108年6月補差額</t>
  </si>
  <si>
    <t>鄭○芳等20人</t>
  </si>
  <si>
    <t>(社婦06)支108年度托育公共及準公共化服務記托育管理經費補助款-10806劉○瑜等31人</t>
  </si>
  <si>
    <t>支少年邱○容108年6月份未成年懷孕托育費用</t>
  </si>
  <si>
    <t>社政業務-婦女福利-獎補助費49,809,000元</t>
  </si>
  <si>
    <t>支付1月份特殊境遇家庭扶助-緊急生活扶助</t>
  </si>
  <si>
    <t>陳○婕等17戶</t>
  </si>
  <si>
    <t>支付1月份特殊境遇家庭扶助-子女生活津貼</t>
  </si>
  <si>
    <t>陳○婕等15戶</t>
  </si>
  <si>
    <t>支付2月份特殊境遇家庭扶助-緊急生活扶助.子女生活津貼</t>
  </si>
  <si>
    <t>陳○睿等17戶</t>
  </si>
  <si>
    <t>支付108年2月特殊境遇家庭-子女生活津貼</t>
  </si>
  <si>
    <t>沖付(吳○秋預借)支108年第1季婦女生育補助款(花蓮縣花蓮市戶政事務所)沖銷</t>
  </si>
  <si>
    <t>花蓮縣花蓮市戶政事務所</t>
  </si>
  <si>
    <t>沖付(吳○秋預借)支108年第1季婦女生育補助款(花蓮縣鳳林鎮戶政事務所)沖銷</t>
  </si>
  <si>
    <t>花蓮縣鳳林鎮戶政事務所</t>
  </si>
  <si>
    <t>沖付(吳○秋預借)支108年第1季婦女生育補助款(花蓮縣玉里鎮戶政事務所)沖銷</t>
  </si>
  <si>
    <t>花蓮縣玉里鎮戶政事務所</t>
  </si>
  <si>
    <t>沖付(吳○秋預借)支108年第1季婦女生育補助款(花蓮縣新城鄉戶政事務所)沖銷</t>
  </si>
  <si>
    <t>花蓮縣新城鄉戶政事務所</t>
  </si>
  <si>
    <t>沖付(吳○秋預借)支108年第1季婦女生育補助款(花蓮縣吉安鄉戶政事務所)沖銷</t>
  </si>
  <si>
    <t>花蓮縣吉安鄉戶政事務所</t>
  </si>
  <si>
    <t>沖付(吳○秋預借)支108年第1季婦女生育補助款(花蓮縣壽豐鄉戶政事務所)沖銷</t>
  </si>
  <si>
    <t>花蓮縣壽豐鄉戶政事務所</t>
  </si>
  <si>
    <t>沖付(吳○秋預借)支108年第1季婦女生育補助款(花蓮縣光復鄉戶政事務所)沖銷</t>
  </si>
  <si>
    <t>花蓮縣光復鄉戶政事務所</t>
  </si>
  <si>
    <t>沖付(吳○秋預借)支108年第1季婦女生育補助款(花蓮縣豐濱鄉戶政事務所)沖銷</t>
  </si>
  <si>
    <t>花蓮縣豐濱鄉戶政事務所</t>
  </si>
  <si>
    <t>沖付(吳○秋預借)支本縣13鄉鎮市108年第1季婦女生育補助款(花蓮縣瑞穗鄉戶政事務所)沖銷</t>
  </si>
  <si>
    <t>花蓮縣瑞穗鄉戶政事務所</t>
  </si>
  <si>
    <t>沖付(吳○秋預借)支108年第1季婦女生育補助款(花蓮縣富里鄉戶政事務所)沖銷</t>
  </si>
  <si>
    <t>花蓮縣富里鄉戶政事務所</t>
  </si>
  <si>
    <t>沖付(吳○秋預借)支108年第1季婦女生育補助款(花蓮縣秀林鄉戶政事務所)沖銷</t>
  </si>
  <si>
    <t>花蓮縣秀林鄉戶政事務所</t>
  </si>
  <si>
    <t>沖付(吳○秋預借)支108年第1季婦女生育補助款(花蓮縣萬榮鄉戶政事務所)沖銷</t>
  </si>
  <si>
    <t>花蓮縣萬榮鄉戶政事務所</t>
  </si>
  <si>
    <t>沖付(吳○秋預借)支108年第1季婦女生育補助款(花蓮縣卓溪鄉戶政事務所)沖銷</t>
  </si>
  <si>
    <t>花蓮縣卓溪鄉戶政事務所</t>
  </si>
  <si>
    <t>沖付(吳○秋預借)支108年第1季婦女生育補助(108.2花蓮縣花蓮市戶政事務所)沖銷</t>
  </si>
  <si>
    <t>沖付(吳玉秋預借)支108年第1季婦女生育補助款(108.2花蓮縣鳳林鎮戶政事務所)沖銷</t>
  </si>
  <si>
    <t>沖付(吳○秋預借)支108年第1季婦女生育補助款(108.2花蓮縣玉里鎮戶政事務所)沖銷</t>
  </si>
  <si>
    <t>沖付(吳○秋預借)支108年第1季婦女生育補助款(108.2花蓮縣新城鄉戶政事務所)沖銷</t>
  </si>
  <si>
    <t>沖付(吳○秋預借)支108年第1季婦女生育補助款(108.2花蓮縣吉安鄉戶政事務所)沖銷</t>
  </si>
  <si>
    <t>沖付(吳○秋預借)支108年第1季婦女生育補助款(108.2花蓮縣壽豐鄉戶政事務所)沖銷</t>
  </si>
  <si>
    <t>沖付(吳○秋預借)支108年第1季婦女生育補助款(108.2花蓮縣光復鄉戶政事務所)沖銷</t>
  </si>
  <si>
    <t>沖付(吳○秋預借)支108年第1季婦女生育補助款(108.2花蓮縣豐濱鄉戶政事務所)沖銷</t>
  </si>
  <si>
    <t>沖付(吳○秋預借)支本縣13鄉鎮市108年第1季婦女生育補助款(108.2花蓮縣瑞穗鄉戶政事務所)沖銷</t>
  </si>
  <si>
    <t>沖付(吳玉秋預借)支本縣13鄉鎮市108年第1季婦女生育補助款(108.2花蓮縣富里鄉戶政事務所)沖銷</t>
  </si>
  <si>
    <t>沖付(吳○秋預借)支本縣13鄉鎮市108年第1季婦女生育補助款(108.2花蓮縣秀林鄉戶政事務所)沖銷</t>
  </si>
  <si>
    <t>沖付(吳○秋預借)支本縣13鄉鎮市108年第1季婦女生育補助款(108.2花蓮縣萬榮鄉戶政事務所)沖銷</t>
  </si>
  <si>
    <t>萬榮鄉戶政事務所</t>
  </si>
  <si>
    <t>沖付(吳○秋預借)支本縣13鄉鎮市108年第1季婦女生育補助款(108.2花蓮縣卓溪鄉戶政事務所)沖銷</t>
  </si>
  <si>
    <t>卓溪鄉戶政事務所</t>
  </si>
  <si>
    <t>支付3月份特殊境遇家庭扶助-緊急生活扶助</t>
  </si>
  <si>
    <t>李○梅等19戶</t>
  </si>
  <si>
    <t>支付3月份特殊境遇家庭扶助-子女生活津貼</t>
  </si>
  <si>
    <t>陳○婕等19戶</t>
  </si>
  <si>
    <t>沖付(吳○秋預借)支本縣13鄉鎮市108年第1季婦女生育補助款(花蓮縣花蓮市戶政事務所108.3)沖銷</t>
  </si>
  <si>
    <t>花蓮市戶政事務所</t>
  </si>
  <si>
    <t>沖付(吳玉秋預借)支本縣13鄉鎮市108年第1季婦女生育補助款(花蓮縣鳳林鎮戶政事務所108.3)沖銷</t>
  </si>
  <si>
    <t>鳳林鎮戶政事務所</t>
  </si>
  <si>
    <t>沖付(吳○秋預借)支本縣13鄉鎮市108年第1季婦女生育補助款(花蓮縣玉里鎮戶政事務所108.3)沖銷</t>
  </si>
  <si>
    <t>玉里鎮戶政事務所</t>
  </si>
  <si>
    <t>沖付(吳○秋預借)支本縣13鄉鎮市108年第1季婦女生育補助款(花蓮縣新城鄉戶政事務所108.3)沖銷</t>
  </si>
  <si>
    <t>新城鄉戶政事務所</t>
  </si>
  <si>
    <t>沖付(吳○秋預借)支本縣13鄉鎮市108年第1季婦女生育補助款(花蓮縣吉安鄉戶政事務所108.3)沖銷</t>
  </si>
  <si>
    <t>吉安鄉戶政事務所</t>
  </si>
  <si>
    <t>沖付(吳玉秋預借)支本縣13鄉鎮市108年第1季婦女生育補助款(花蓮縣壽豐鄉戶政事務所108.3)沖銷</t>
  </si>
  <si>
    <t>壽豐鄉戶政事務所</t>
  </si>
  <si>
    <t>沖付(吳○秋預借)支本縣13鄉鎮市108年第1季婦女生育補助款(花蓮縣壽豐鄉戶政事務所108.3)沖銷</t>
  </si>
  <si>
    <t>沖付(吳○秋預借)支本縣13鄉鎮市108年第1季婦女生育補助款(花蓮縣光復鄉戶政事務所108.3)沖銷</t>
  </si>
  <si>
    <t>光復鄉戶政事務所</t>
  </si>
  <si>
    <t>沖付(吳○秋預借)支本縣13鄉鎮市108年第1季婦女生育補助款(花蓮縣豐濱鄉戶政事務所108.3)沖銷</t>
  </si>
  <si>
    <t>豐濱鄉戶政事務所</t>
  </si>
  <si>
    <t>沖付(吳○秋預借)支本縣13鄉鎮市108年第1季婦女生育補助款(花蓮縣瑞穗鄉戶政事務所108.3)沖銷</t>
  </si>
  <si>
    <t>瑞穗鄉戶政事務所</t>
  </si>
  <si>
    <t>沖付(吳○秋預借)支本縣13鄉鎮市108年第1季婦女生育補助款(花蓮縣富里鄉戶政事務所108.3)沖銷</t>
  </si>
  <si>
    <t>富里鄉戶政事務所</t>
  </si>
  <si>
    <t>沖付(吳○秋預借)支本縣13鄉鎮市108年第1季婦女生育補助款(花蓮縣秀林鄉戶政事務所108.3)沖銷</t>
  </si>
  <si>
    <t>秀林鄉戶政事務所</t>
  </si>
  <si>
    <t>沖付(吳○秋預借)支本縣13鄉鎮市108年第1季婦女生育補助款(花蓮縣萬榮鄉戶政事務所108.3)沖銷</t>
  </si>
  <si>
    <t>沖付(吳○秋預借)支本縣13鄉鎮市108年第1季婦女生育補助款(花蓮縣卓溪鄉戶政事務所108.3)沖銷</t>
  </si>
  <si>
    <t>沖付(吳○秋預借)支本縣13鄉鎮市108年第1季婦女生育補助款(108.4花蓮縣花蓮市戶政事務所)沖銷</t>
  </si>
  <si>
    <t>沖付(吳○秋預借)支本縣13鄉鎮市戶所108年第2季婦女生育補助款(108.4花蓮縣花蓮市戶政事務所)沖銷</t>
  </si>
  <si>
    <t>沖付(吳○秋預借)支本縣13鄉鎮市108年第1季婦女生育補助款(108.4花蓮縣鳳林鎮戶政事務所)沖銷</t>
  </si>
  <si>
    <t>沖付(吳○秋預借)支本縣13鄉鎮市戶所108年第2季婦女生育補助款(108.4花蓮縣鳳林鎮戶政事務所)沖銷</t>
  </si>
  <si>
    <t>沖付(吳○秋預借)支本縣13鄉鎮市108年第1季婦女生育補助款(108.4花蓮縣玉里鎮戶政事務所)沖銷</t>
  </si>
  <si>
    <t>沖付(吳○秋預借)支本縣13鄉鎮市108年第1季婦女生育補助款(108.4花蓮縣新城鄉戶政事務所)沖銷</t>
  </si>
  <si>
    <t>沖付(吳○秋預借)支本縣13鄉鎮市戶所108年第2季婦女生育補助款(108.4花蓮縣新城鄉戶政事務所)沖銷</t>
  </si>
  <si>
    <t>沖付(吳○秋預借)支本縣13鄉鎮市108年第1季婦女生育補助款(108.4花蓮縣吉安鄉戶政事務所)沖銷</t>
  </si>
  <si>
    <t>沖付(吳○秋預借)支本縣13鄉鎮市戶所108年第2季婦女生育補助款(108.4花蓮縣壽豐鄉戶政事務所)沖銷</t>
  </si>
  <si>
    <t>沖付(吳○秋預借)支本縣13鄉鎮市108年第1季婦女生育補助款(108.4花蓮縣光復鄉戶政事務所)沖銷</t>
  </si>
  <si>
    <t>沖付(吳○秋預借)支本縣13鄉鎮市戶所108年第2季婦女生育補助款(108.4花蓮縣光復鄉戶政事務所)沖銷</t>
  </si>
  <si>
    <t>光復鄉戶政事務所)</t>
  </si>
  <si>
    <t>沖付(吳○秋預借)支本縣13鄉鎮市108年第1季婦女生育補助款(108.4花蓮縣豐濱鄉戶政事務所)沖銷</t>
  </si>
  <si>
    <t>沖付(吳○秋預借)支本縣13鄉鎮市108年第1季婦女生育補助款(108.4花蓮縣瑞穗鄉戶政事務所)沖銷</t>
  </si>
  <si>
    <t>沖付(吳○秋預借)支本縣13鄉鎮市戶所108年第2季婦女生育補助款(108.4花蓮縣瑞穗鄉戶政事務所)沖銷</t>
  </si>
  <si>
    <t>沖付(吳○秋預借)支本縣13鄉鎮市108年第1季婦女生育補助款(108.4花蓮縣富里鄉戶政事務所)沖銷</t>
  </si>
  <si>
    <t>沖付(吳○秋預借)支本縣13鄉鎮市戶所108年第2季婦女生育補助款(108.4花蓮縣富里鄉戶政事務所)沖銷</t>
  </si>
  <si>
    <t>沖付(吳○秋預借)支本縣13鄉鎮市108年第1季婦女生育補助款(108.4花蓮縣秀林鄉戶政事務所)沖銷</t>
  </si>
  <si>
    <t>沖付(吳○秋預借)支本縣13鄉鎮市108年第1季婦女生育補助款(108.4花蓮縣萬榮鄉戶政事務所)沖銷</t>
  </si>
  <si>
    <t>沖付(吳○秋預借)支本縣13鄉鎮市108年第1季婦女生育補助款(108.4花蓮縣卓溪鄉戶政事務所)沖銷</t>
  </si>
  <si>
    <t>沖付(吳○秋預借)支本縣13鄉鎮市戶所108年第2季婦女生育補助款(108.4花蓮縣卓溪鄉戶政事務所)沖銷</t>
  </si>
  <si>
    <t>卓溪鄉戶政事務所)</t>
  </si>
  <si>
    <t>沖付(吳○秋預借)支本縣13鄉鎮市戶所108年第2季婦女生育補助款(108.5花蓮縣花蓮市戶政事務所)(吳玉秋預借)沖銷</t>
  </si>
  <si>
    <t>沖付(吳玉秋預借)支本縣13鄉鎮市戶所108年第2季婦女生育補助款(108.5花蓮縣鳳林鎮戶政事務所)(吳玉秋預借)沖銷</t>
  </si>
  <si>
    <t>沖付(吳○秋預借)支本縣13鄉鎮市108年第1季婦女生育補助款(108.5花蓮縣玉里鎮戶政事務所)沖銷</t>
  </si>
  <si>
    <t>玉里鎮戶政事務所)沖銷</t>
  </si>
  <si>
    <t>沖付(吳○秋預借)支本縣13鄉鎮市戶所108年第2季婦女生育補助款(108.5花蓮縣玉里鎮戶政事務所)沖銷</t>
  </si>
  <si>
    <t>沖付(吳○秋預借)支本縣13鄉鎮市戶所108年第2季婦女生育補助款(108.5花蓮縣新城鄉戶政事務所)沖銷</t>
  </si>
  <si>
    <t>沖付(吳○秋預借)支本縣13鄉鎮市108年第1季婦女生育補助款(108.5花蓮縣吉安鄉戶政事務所)沖銷</t>
  </si>
  <si>
    <t>沖付(吳○秋預借)支本縣13鄉鎮市戶所108年第2季婦女生育補助款(108.5花蓮縣吉安鄉戶政事務所)沖銷</t>
  </si>
  <si>
    <t>沖付(吳○秋預借)支本縣13鄉鎮市戶所108年第2季婦女生育補助款(108.5花蓮縣壽豐鄉戶政事務所)沖銷</t>
  </si>
  <si>
    <t>沖付(吳○秋預借)支本縣13鄉鎮市戶所108年第2季婦女生育補助款(108.5花蓮縣光復鄉戶政事務所)沖銷</t>
  </si>
  <si>
    <t>沖付(吳○秋預借)支本縣13鄉鎮市108年第1季婦女生育補助款(108.5花蓮縣豐濱鄉戶政事務所)沖銷</t>
  </si>
  <si>
    <t>沖付(吳○秋預借)支本縣13鄉鎮市戶所108年第2季婦女生育補助款(108.5花蓮縣豐濱鄉戶政事務所)沖銷</t>
  </si>
  <si>
    <t>沖付(吳○秋預借)支本縣13鄉鎮市戶所108年第2季婦女生育補助款(108.5花蓮縣瑞穗鄉戶政事務所)沖銷</t>
  </si>
  <si>
    <t>沖付(吳○秋預借)支本縣13鄉鎮市戶所108年第2季婦女生育補助款(108.5花蓮縣富里鄉戶政事務所)沖銷</t>
  </si>
  <si>
    <t>沖付(吳○秋預借)支本縣13鄉鎮市108年第1季婦女生育補助款(108.5花蓮縣秀林鄉戶政事務所)沖銷</t>
  </si>
  <si>
    <t>沖付(吳○秋預借)支本縣13鄉鎮市108年第1季婦女生育補助款(108.5花蓮縣萬榮鄉戶政事務所)沖銷</t>
  </si>
  <si>
    <t>萬榮鄉戶政事務所)</t>
  </si>
  <si>
    <t>沖付(吳○秋預借)支本縣13鄉鎮市戶所108年第2季婦女生育補助款(108.5花蓮縣卓溪鄉戶政事務所)沖銷</t>
  </si>
  <si>
    <t>社政業務-老人福利計畫179,430,000元</t>
  </si>
  <si>
    <t>支付本縣13鄉鎮市108年1月90歲以上老人敬老津貼</t>
  </si>
  <si>
    <t>本縣90歲以上老人</t>
  </si>
  <si>
    <t>支付本縣13鄉鎮市108年1月中低收入老人生活津貼</t>
  </si>
  <si>
    <t>本縣13鄉鎮市中低收入老人</t>
  </si>
  <si>
    <t>支邱○真等29人-108年1、2月中低收入老人特別照顧津貼</t>
  </si>
  <si>
    <t>邱○真等29人</t>
  </si>
  <si>
    <t>繳回108年1月中老津貼倪○聰共1筆</t>
  </si>
  <si>
    <t>倪○聰</t>
  </si>
  <si>
    <t>花蓮縣私立崇恩老人長期照顧中心養護型108年農曆春節連續假日緊急安置床位核銷</t>
  </si>
  <si>
    <t>花蓮縣私立崇恩老人長期照顧中心養護型</t>
  </si>
  <si>
    <t>支付本縣13鄉鎮市108年2月90歲以上老人敬老津貼</t>
  </si>
  <si>
    <t>支付本縣13鄉鎮市108年2月中低收入老人生活津貼</t>
  </si>
  <si>
    <t>繳回108年1月中老津貼張○忠共1筆</t>
  </si>
  <si>
    <t>張○忠</t>
  </si>
  <si>
    <t>支老人個案陳○雲救護車費用(玉里聯安救護車有限公司)</t>
  </si>
  <si>
    <t>陳○雲</t>
  </si>
  <si>
    <t>108年度二二八和平紀念日連續假日緊急安置床位核銷(花蓮縣私立崇恩老人長期照顧中心養護型)</t>
  </si>
  <si>
    <t>支邱○真等26人-108年3月中低收入老人特別照顧津貼</t>
  </si>
  <si>
    <t>邱○真等26人</t>
  </si>
  <si>
    <t>支付本縣13鄉鎮市108年3月90歲以上老人敬老津貼</t>
  </si>
  <si>
    <t>支付本縣13鄉鎮市108年3月中低收入老人生活津貼</t>
  </si>
  <si>
    <t>繳回108年3月中老津貼陳○竹等共4筆</t>
  </si>
  <si>
    <t>陳○竹等4人</t>
  </si>
  <si>
    <t>沖付鍾○珊預借本府108年1月中低收入老人65-69健保費沖銷</t>
  </si>
  <si>
    <t>65-69歲中低收入老人</t>
  </si>
  <si>
    <t>108年度第1季老人保護安置費用核銷(花蓮縣私立長生老人長期照顧中心養護型)</t>
  </si>
  <si>
    <t>花蓮縣私立長生老人長期照顧中心養護型</t>
  </si>
  <si>
    <t>108年度第1季老人保護安置費用核銷(花蓮縣私立光復老人長期照顧中心養護型)</t>
  </si>
  <si>
    <t>花蓮縣私立光復老人長期照顧中心養護型</t>
  </si>
  <si>
    <t>108年度第1季老人保護安置費用核銷(財團法人花蓮縣私立吉豐老人養護所)</t>
  </si>
  <si>
    <t>財團法人花蓮縣私立吉豐老人養護所</t>
  </si>
  <si>
    <t>108年度第1季老人保護安置費用核銷(財團法人天主教會花蓮教區附設花蓮縣私立聲遠老人養護之家)</t>
  </si>
  <si>
    <t>財團法人天主教會花蓮教區附設花蓮縣私立聲遠老人養護之家</t>
  </si>
  <si>
    <t>108年度第1季老人保護安置費用核銷(花蓮縣私立全民老人長期照顧中心養護型)</t>
  </si>
  <si>
    <t>花蓮縣私立全民老人長期照顧中心養護型</t>
  </si>
  <si>
    <t>支邱○真等30人-108年4月中低收入老人特別照顧津貼</t>
  </si>
  <si>
    <t>邱○真等30人</t>
  </si>
  <si>
    <t>108年度清明節連續假日緊急安置床位核銷(花蓮縣私立崇恩老人長期照顧中心養護型)</t>
  </si>
  <si>
    <t>108年度第1季老人保護安置費用核銷(花蓮縣私立愛愛老人長期照顧中心養護型)</t>
  </si>
  <si>
    <t>花蓮縣私立愛愛老人長期照顧中心養護型</t>
  </si>
  <si>
    <t>108年度第1季老人保護安置費用核銷(花蓮縣私立長青老人養護中心)</t>
  </si>
  <si>
    <t>花蓮縣私立長青老人養護中心</t>
  </si>
  <si>
    <t>108年度第1季老人保護安置費用核銷(名揚護理之家)</t>
  </si>
  <si>
    <t>名揚護理之家</t>
  </si>
  <si>
    <t>108年度第1季老人保護安置費用核銷(花蓮縣私立慈暉老人長期照顧中心養護型)</t>
  </si>
  <si>
    <t>花蓮縣私立慈暉老人長期照顧中心養護型</t>
  </si>
  <si>
    <t>108年度第1季老人保護安置費用核銷(衛生福利部東區老人之家)</t>
  </si>
  <si>
    <t>衛生福利部東區老人之家</t>
  </si>
  <si>
    <t>支付本縣13鄉鎮市108年4月90歲以上老人敬老津貼</t>
  </si>
  <si>
    <t>支付本縣13鄉鎮市108年4月中低收入老人生活津貼</t>
  </si>
  <si>
    <t>108年度第1季老人保護安置費用核銷(財團法人花蓮縣私立博愛居安廬老人長期照顧中心養護型)</t>
  </si>
  <si>
    <t>財團法人花蓮縣私立博愛居安廬老人長期照顧中心養護型</t>
  </si>
  <si>
    <t>108年度第1季老人保護安置費用核銷(上禾護理之家)</t>
  </si>
  <si>
    <t>上禾護理之家</t>
  </si>
  <si>
    <t>沖付鍾○珊預借本府108年2月中低收入老人65-69健保費沖銷</t>
  </si>
  <si>
    <t>支邱○真等30人-108年5月中低收入老人特別照顧津貼</t>
  </si>
  <si>
    <t>邱O真等30人</t>
  </si>
  <si>
    <t>支付本縣13鄉鎮市108年5月90歲以上老人敬老津貼</t>
  </si>
  <si>
    <t>支付本縣13鄉鎮108年5月中低收入老人生活津貼(一般性專款專用)</t>
  </si>
  <si>
    <t>支付本縣13鄉鎮市108年5月中低收入老人生活津貼</t>
  </si>
  <si>
    <t>支蕭○雄救護車費用</t>
  </si>
  <si>
    <t>蕭○雄</t>
  </si>
  <si>
    <t>沖付鍾○珊預借本府108年3月中低收入老人65-69健保費沖銷</t>
  </si>
  <si>
    <t>繳回108年4月中老津貼廖○丁1筆</t>
  </si>
  <si>
    <t>廖○丁</t>
  </si>
  <si>
    <t>繳回108年5月中老津貼黎○正等共5筆</t>
  </si>
  <si>
    <t>黎○正</t>
  </si>
  <si>
    <t>支付本縣13鄉鎮市108年6月90歲以上老人敬老津貼</t>
  </si>
  <si>
    <t>支付本縣13鄉鎮108年6月中低收入老人生活津貼(一般性專款專用)</t>
  </si>
  <si>
    <t>支付本縣13鄉鎮市108年6月中低收入老人生活津貼</t>
  </si>
  <si>
    <t>支邱○真等30人-108年6月中低收入老人特別照顧津貼</t>
  </si>
  <si>
    <t>支付弱勢老人及身心障礙者傷病醫療及住院看護補助 (黎○正)</t>
  </si>
  <si>
    <t>支付弱勢老人及身心障礙者傷病醫療及住院看護補助(許○考)</t>
  </si>
  <si>
    <t>許○考</t>
  </si>
  <si>
    <t>支付弱勢老人及身心障礙者傷病醫療及住院看護補助(余○賢)</t>
  </si>
  <si>
    <t>支付弱勢老人及身心障礙者傷病醫療及住院看護補助(蔡○勇)</t>
  </si>
  <si>
    <t>蔡○勇</t>
  </si>
  <si>
    <t>支付弱勢老人及身心障礙者傷病醫療及住院看護補助(林天送)</t>
  </si>
  <si>
    <t>林○送</t>
  </si>
  <si>
    <t>支付弱勢老人及身心障礙者傷病醫療及住院看護補助(張○)(慈濟醫院代墊)</t>
  </si>
  <si>
    <t>張○</t>
  </si>
  <si>
    <t>支付弱勢老人及身心障礙者傷病醫療及住院看護補助(韓○○梅)(長榮代墊)</t>
  </si>
  <si>
    <t>韓○○梅</t>
  </si>
  <si>
    <t>支付弱勢老人及身心障礙者傷病醫療及住院看護補助(黃○吉)(慈濟代墊)</t>
  </si>
  <si>
    <t>黃○吉</t>
  </si>
  <si>
    <t>支付弱勢老人及身心障礙者傷病醫療及住院看護補助(鄒○財)(花蓮醫院作業基金401專戶代墊)</t>
  </si>
  <si>
    <t>鄒○財</t>
  </si>
  <si>
    <t>支付弱勢老人及身心障礙者傷病醫療及住院看護補助(蕭○雄)(慈惠實業代墊)</t>
  </si>
  <si>
    <t>支付弱勢老人及身心障礙者傷病醫療及住院看護補助(吳○腰)(部花代墊)</t>
  </si>
  <si>
    <t>吳○腰</t>
  </si>
  <si>
    <t>補助花蓮縣市老人會-108年度會館外牆清洗油漆工程案</t>
  </si>
  <si>
    <t>花蓮縣市老人會</t>
  </si>
  <si>
    <t>108.3.25</t>
  </si>
  <si>
    <t>補助花蓮縣瑞穗鄉老人會-購置健康按摩椅(48,000)</t>
  </si>
  <si>
    <t>花蓮縣瑞穗鄉老人會</t>
  </si>
  <si>
    <t>社政業務-身心障礙福利計畫537,680,000元</t>
  </si>
  <si>
    <t>補助蕭○淵均108年1月份身心障礙者停車位租金補助</t>
  </si>
  <si>
    <t>蕭○淵</t>
  </si>
  <si>
    <t>107年第四季衛生福利部花蓮醫院身障日間及住宿式照顧費用補助</t>
  </si>
  <si>
    <t>衛生福利部花蓮醫院</t>
  </si>
  <si>
    <t>107年第四季台北榮民總醫院玉里分院身障日間及住宿式照顧費用補助</t>
  </si>
  <si>
    <t>台北榮民總醫院玉里分院</t>
  </si>
  <si>
    <t>107年第四季衛生福利部玉里醫院身障日間及住宿式照顧費用補助</t>
  </si>
  <si>
    <t>衛生福利部玉里醫院</t>
  </si>
  <si>
    <t>107年第四季臺灣基督教門諾會醫療財團法人附設門諾壽豐護理之家身障日間及住宿式照顧費用補助</t>
  </si>
  <si>
    <t>臺灣基督教門諾會醫療財團法人附設門諾壽豐護理之家</t>
  </si>
  <si>
    <t>107年第四季國軍花蓮總醫院附設精神護理之家身障日間及住宿式照顧費用補助</t>
  </si>
  <si>
    <t>國軍花蓮總醫院附設精神護理之家</t>
  </si>
  <si>
    <t>107年第四季國軍花蓮總醫院附設一般護理之家身障日間及住宿式照顧費用補助</t>
  </si>
  <si>
    <t>國軍花蓮總醫院附設一般護理之家</t>
  </si>
  <si>
    <t>107年第四季名揚護理之家身障日間及住宿式照顧費用補助</t>
  </si>
  <si>
    <t>107年第四季花蓮縣私立富康老人長期照顧中心身障日間及住宿式照顧費用補助</t>
  </si>
  <si>
    <t>花蓮縣私立富康老人長期照顧中心</t>
  </si>
  <si>
    <t>107年第四季花蓮縣私立長青老人養護中心身障日間及住宿式照顧費用補助</t>
  </si>
  <si>
    <t>107年第四季財團法人台灣省花蓮縣基督教宣教士差會附屬花蓮畢士大教養院身障日間及住宿式照顧費用補助</t>
  </si>
  <si>
    <t>財團法人台灣省花蓮縣基督教宣教士差會附屬花蓮畢士大教養院</t>
  </si>
  <si>
    <t>107年第四季財團法人花蓮縣私立博愛居安廬老人長期照顧中心身障日間及住宿式照顧費用補助</t>
  </si>
  <si>
    <t>財團法人花蓮縣私立博愛居安廬老人長期照顧中心</t>
  </si>
  <si>
    <t>107年第四季財團法人中華基督教伯特利會總會附設花蓮縣私立長榮老人長期照顧中心身障日間及住宿式照顧費用補助</t>
  </si>
  <si>
    <t>財團法人中華基督教伯特利會總會附設花蓮縣私立長榮老人長期照顧中心</t>
  </si>
  <si>
    <t>支本縣108年1月份13鄉鎮市身心障礙者生活補助</t>
  </si>
  <si>
    <t>支朱○皓君108年1月身心障礙者生活補助</t>
  </si>
  <si>
    <t>支本縣金○珠君107年12月及108年1月身心障礙者生活補助</t>
  </si>
  <si>
    <t>支陳○現等申請身心障礙者生活輔助器具補助款</t>
  </si>
  <si>
    <t>支黃○榮等申請身心障礙者生活輔助器具補助款</t>
  </si>
  <si>
    <t>支郭○妤代墊-身心障礙保護案羅○斌就醫交通費用</t>
  </si>
  <si>
    <t>羅○斌</t>
  </si>
  <si>
    <t>收回本縣13鄉鎮市1月身心障礙者生活補助</t>
  </si>
  <si>
    <t>補助蕭○淵君108年2月份身心障礙者停車位租金補助</t>
  </si>
  <si>
    <t>支劉○真等申請身心障礙者生活輔助器具補助款</t>
  </si>
  <si>
    <t>支潘○琴等申請身心障礙者生活輔助器具補助款</t>
  </si>
  <si>
    <t>辦理108年度1月份身心障礙租屋租金補助</t>
  </si>
  <si>
    <t>支許○昇等申請身心障礙者生活輔助器具補助款</t>
  </si>
  <si>
    <t>支鄧○夫等申請身心障礙者生活輔助器具補助款</t>
  </si>
  <si>
    <t>支本府身障個案張○麗救護車費用</t>
  </si>
  <si>
    <t>張○麗</t>
  </si>
  <si>
    <t>108年第一季花蓮縣私立長春養護之家身障日間及住宿式照顧費用補助</t>
  </si>
  <si>
    <t>花蓮縣私立長春養護之家</t>
  </si>
  <si>
    <t>108年第一季財團法人天主教會花蓮教區附設花蓮縣私立聲遠老人養護之家身障日間及住宿式照顧費用補助</t>
  </si>
  <si>
    <t>補助蕭○淵君108年3月份身心障礙者停車位租金補助</t>
  </si>
  <si>
    <t>辦理108年度2月份身心障礙租屋租金補助</t>
  </si>
  <si>
    <t>支鄭○霜等申請身心障礙者生活輔助器具補助款</t>
  </si>
  <si>
    <t>支張○威等申請身心障礙者生活輔助器具補助款</t>
  </si>
  <si>
    <t>補助身心障礙者保護個案羅○斌就醫交通費用</t>
  </si>
  <si>
    <t>108年第一季花蓮縣私立祥雲老人長期照顧中心身障日間及住宿式照顧費用補助</t>
  </si>
  <si>
    <t>花蓮縣私立祥雲老人長期照顧中心</t>
  </si>
  <si>
    <t>108年第一季花蓮縣私立全民老人長期照顧中心身障日間及住宿式照顧費用補助</t>
  </si>
  <si>
    <t>花蓮縣私立全民老人長期照顧中心</t>
  </si>
  <si>
    <t>支李○穎等申請身心障礙者生活輔助器具補助款</t>
  </si>
  <si>
    <t>收回白○偉繳回溢領108年1月身心障礙者生活補助</t>
  </si>
  <si>
    <t>108年1月至6月花蓮縣私立光復老人長期照顧中心身障日間及住宿式照顧費用補助</t>
  </si>
  <si>
    <t>花蓮縣私立光復老人長期照顧中心</t>
  </si>
  <si>
    <t>108年第一季財團法人台灣基督教門諾會附設花蓮縣私立黎明教養院身障日間及住宿式照顧費用補助</t>
  </si>
  <si>
    <t>財團法人台灣基督教門諾會附設花蓮縣私立黎明教養院</t>
  </si>
  <si>
    <t>支陳○潤等申請身心障礙者生活輔助器具補助款</t>
  </si>
  <si>
    <t>收回林○枝繳回溢領108年1月身心障礙者生活補助</t>
  </si>
  <si>
    <t>辦理108年度3月份身心障礙租屋租金補助</t>
  </si>
  <si>
    <t>補助蕭○淵君108年4月份身心障礙者停車位租金補助</t>
  </si>
  <si>
    <t>支何○亮等申請身心障礙者生活輔助器具補助款</t>
  </si>
  <si>
    <t>支甘○順等申請身心障礙者生活輔助器具補助款</t>
  </si>
  <si>
    <t>108年度第1季身心障礙者保護安置費用核銷(花蓮縣私立長生老人長期照顧中心養護型)</t>
  </si>
  <si>
    <t>108年度第1季身心障礙者保護安置費用核銷(花蓮縣私立愛愛老人長期照顧中心養護型)</t>
  </si>
  <si>
    <t>108年度第1季身心障礙者保護安置費用核銷(財團法人花蓮縣私立吉豐老人養護所)</t>
  </si>
  <si>
    <t>108年度第1季身心障礙者保護安置費用核銷(花蓮縣私立光復老人長期照顧中心養護型)</t>
  </si>
  <si>
    <t>108年度第1季身心障礙者保護安置費用核銷(財團法人天主教會花蓮教區附設花蓮縣私立聲遠老人養護之家)</t>
  </si>
  <si>
    <t>108年度第1季身心障礙者保護安置費用核銷(花蓮縣私立崇恩老人長期照顧中心養護型)</t>
  </si>
  <si>
    <t>108年度第1季身心障礙者保護安置費用核銷(花蓮縣私立全民老人長期照顧中心養護型)</t>
  </si>
  <si>
    <t>支蔡○芳等申請身心障礙者生活輔助器具補助款</t>
  </si>
  <si>
    <t>108年度第1季身心障礙者保護安置費用核銷(財團法人中華基督教伯特利會總會附設花蓮縣私立長榮老人長期照顧中心養護型)</t>
  </si>
  <si>
    <t>財團法人中華基督教伯特利會總會附設花蓮縣私立長榮老人長期照顧中心養護型</t>
  </si>
  <si>
    <t>108年度第1季身心障礙者保護安置費用核銷(名揚護理之家)</t>
  </si>
  <si>
    <t>108年度第1季身心障礙者保護安置費用核銷(花蓮縣私立慈暉老人長期照顧中心養護型)</t>
  </si>
  <si>
    <t>108年度第1季身心障礙者保護安置費用核銷(財團法人花蓮縣私立博愛居安廬老人長期照顧中心養護型)</t>
  </si>
  <si>
    <t>108年度第1季身心障礙者保護安置費用核銷(花蓮縣私立長青老人養護中心)</t>
  </si>
  <si>
    <t>補助身心障礙保護個案羅○斌就醫交通費用</t>
  </si>
  <si>
    <t>108年第一季財團法人基督教惠明盲人福利會附設臺中市私立惠明盲童育幼院身障日間及住宿式照顧費用補助</t>
  </si>
  <si>
    <t>財團法人基督教惠明盲人福利會附設臺中市私立惠明盲童育幼院</t>
  </si>
  <si>
    <t>108年第一季財團法人基督教盲人福利會附設臺中市私立惠明視障者教養院身障日間及住宿式照顧費用補助</t>
  </si>
  <si>
    <t>財團法人基督教盲人福利會附設臺中市私立惠明視障者教養院</t>
  </si>
  <si>
    <t>108年第一季衛生福利部社會及家庭署宜蘭教養院身障日間及住宿式照顧費用補助</t>
  </si>
  <si>
    <t>衛生福利部社會及家庭署宜蘭教養院</t>
  </si>
  <si>
    <t>108年第一季財團法人創世社會福利基金會附設宜蘭縣私立羅東創世清寒植物人安養院身障日間及住宿式照顧費用補助</t>
  </si>
  <si>
    <t>財團法人創世社會福利基金會附設宜蘭縣私立羅東創世清寒植物人安養院</t>
  </si>
  <si>
    <t>108年第一季財團法人向上社會福利基金會附屬台中育嬰院身障日間及住宿式照顧費用補助</t>
  </si>
  <si>
    <t>財團法人向上社會福利基金會附屬台中育嬰院</t>
  </si>
  <si>
    <t>108年第一季名揚護理之家身障日間及住宿式照顧費用補助</t>
  </si>
  <si>
    <t>108年第一季財團法人天主教會花蓮教區附設私立安德啟智中心身障日間及住宿式照顧費用補助</t>
  </si>
  <si>
    <t>財團法人天主教會花蓮教區附設私立安德啟智中心</t>
  </si>
  <si>
    <t>108年第一季國軍花蓮總醫院附設精神護理之家身障日間及住宿式照顧費用補助</t>
  </si>
  <si>
    <t>108年第一季馬蘭榮家附設慎修養護中心身障日間及住宿式照顧費用補助</t>
  </si>
  <si>
    <t>馬蘭榮家附設慎修養護中心</t>
  </si>
  <si>
    <t>108年第一季財團法人台灣省花蓮縣基督教宣教士差會附屬花蓮畢士大教養院身障日間及住宿式照顧費用補助</t>
  </si>
  <si>
    <t>108年第一季花蓮縣私立長青老人養護中心身障日間及住宿式照顧費用補助</t>
  </si>
  <si>
    <t>108年第一季財團法人中華基督教伯特利會總會附設花蓮縣私立長榮老人長期照顧中心身障日間及住宿式照顧費用補助</t>
  </si>
  <si>
    <t>108年第一季衛生福利部南投啟智教養院身障日間及住宿式照顧費用補助</t>
  </si>
  <si>
    <t>衛生福利部南投啟智教養院</t>
  </si>
  <si>
    <t>108年第一季財團法人創世社會福利基金會附設基隆市私立創世清寒植物人安養院身障日間及住宿式照顧費用補助</t>
  </si>
  <si>
    <t>財團法人創世社會福利基金會附設基隆市私立創世清寒植物人安養院</t>
  </si>
  <si>
    <t>108年第二季花蓮縣私立全民老人長期照顧中心身障日間及住宿式照顧費用補助</t>
  </si>
  <si>
    <t>辦理108年度4月份身心障礙租屋租金補助</t>
  </si>
  <si>
    <t>補助蕭○淵君108年5月份身心障礙者停車位租金補助</t>
  </si>
  <si>
    <t>蕭O淵</t>
  </si>
  <si>
    <t>108年第二季財團法人台灣基督教門諾會附設花蓮縣私立黎明教養院身障日間及住宿式照顧費用補助</t>
  </si>
  <si>
    <t>108年第一季臺灣基督教門諾會醫療財團法人門諾壽豐護理之家身障日間及住宿式照顧費用補助</t>
  </si>
  <si>
    <t>臺灣基督教門諾會醫療財團法人門諾壽豐護理之家</t>
  </si>
  <si>
    <t>支姜○花等申請身心障礙者生活輔助器具補助款</t>
  </si>
  <si>
    <t>支陳○華等申請身心障礙者生活輔助器具補助款</t>
  </si>
  <si>
    <t>支本縣13鄉鎮市108年5月身心障礙者生活補助</t>
  </si>
  <si>
    <t>支本縣108年5月份13鄉鎮市身心障礙者生活補助款(一般性專款專用)。</t>
  </si>
  <si>
    <t>支朱星○君108年5月身心障礙者生活補助</t>
  </si>
  <si>
    <t>支潘○樺代墊協助身障個案吳○臻、陳○蓮等人，醫療租屋及交通相關規費辦理。</t>
  </si>
  <si>
    <t>108年第二季財團法人天主教會花蓮教區附設花蓮縣私立聲遠老人養護之家身障日間及住宿式照顧費用補助</t>
  </si>
  <si>
    <t>108年第三季花蓮縣私立光復老人長期照顧中心身障日間及住宿式照顧費用補助</t>
  </si>
  <si>
    <t>支名揚護理之家代墊羅○斌就醫交通費用</t>
  </si>
  <si>
    <t>辦理108年度5月份身心障礙租屋租金補助</t>
  </si>
  <si>
    <t>補助蕭仁淵君108年6月份身心障礙者停車位租金補助</t>
  </si>
  <si>
    <t>108年第二季財團法人花蓮縣私立美崙啟能發展中心身障日間及住宿式照顧費用補助</t>
  </si>
  <si>
    <t>財團法人花蓮縣私立美崙啟能發展中心</t>
  </si>
  <si>
    <t>支田○瑟等申請身心障礙者生活輔助器具補助款</t>
  </si>
  <si>
    <t>支葉○泗等申請身心障礙者生活輔助器具補助款</t>
  </si>
  <si>
    <t>收回本縣13鄉鎮市5月身心障礙者生活補助</t>
  </si>
  <si>
    <t>撥付財團法人中華基督教伯特利會總會附設花蓮縣私立長榮老人長期照顧中心(養護型)108年3-4月老人公費安置費用</t>
  </si>
  <si>
    <t>財團法人中華基督教伯特利會總會附設花蓮縣私立長榮老人長期照顧中心(養護型)</t>
  </si>
  <si>
    <t>撥付花蓮縣私立長青老人養護中心108年3-4月低(中低)收入戶老人公費安置費用</t>
  </si>
  <si>
    <t>撥付國軍花蓮總醫院附設一般護理之家108年03-05月老人公費安置費用</t>
  </si>
  <si>
    <t>撥付臺灣基督教門諾會醫療財團法人附設門諾壽豐護理之家108年3-4月收容低（中低）收入戶老人公費安置費用</t>
  </si>
  <si>
    <t>撥付花蓮縣私立慈暉老人養護中心(養護型)108年03-04月收容低（中低）收入戶老人公費安置費用</t>
  </si>
  <si>
    <t>花蓮縣私立慈暉老人養護中心(養護型)</t>
  </si>
  <si>
    <t>支本縣13鄉鎮市108年6月身心障礙者生活補助</t>
  </si>
  <si>
    <t>支本縣108年6月份13鄉鎮市身心障礙者生活補助款(一般性專款專用)。</t>
  </si>
  <si>
    <t>支朱○皓君108年6月身心障礙者生活補助</t>
  </si>
  <si>
    <t>支衛生福利部東區老人之家108年3-4月老人公費養護安置費</t>
  </si>
  <si>
    <t>支蕭○鈴代墊-陳○祥民事訴訟費用</t>
  </si>
  <si>
    <t>陳○祥</t>
  </si>
  <si>
    <t>支潘○樺代墊協助保護個案-王○欣、張○華、羅○斌、李○成-等人刻印戶政郵政相關規費、辦理社會福利事宜。</t>
  </si>
  <si>
    <t>社政業務-中央補助社政業務-獎補助費326,723,000元</t>
  </si>
  <si>
    <t>(行政科-老人福利)補助魏○山君長期照顧家庭托顧服務無障礙設施設備改善費</t>
  </si>
  <si>
    <t>魏○山1人</t>
  </si>
  <si>
    <t>支李○英等26人申請長照輔具補助款</t>
  </si>
  <si>
    <t>李O英等26人</t>
  </si>
  <si>
    <t>支劉○霞等35人申請長照輔具補助款</t>
  </si>
  <si>
    <t>劉o霞等35人</t>
  </si>
  <si>
    <t>支陳○玉等26人申請長照輔具補助款</t>
  </si>
  <si>
    <t>陳o玉等26人</t>
  </si>
  <si>
    <t>支宋○鼎等39人申請長照輔具補助款</t>
  </si>
  <si>
    <t>宋o鼎等39人</t>
  </si>
  <si>
    <t>支林○綾等47人申請長照輔具補助款</t>
  </si>
  <si>
    <t>林o綾等47人</t>
  </si>
  <si>
    <t>預借財團法人一粒麥子社會福利慈善事業基金會108年社區整體照顧服務體系A單位補助預撥80%</t>
  </si>
  <si>
    <t>財團法人一粒麥子社會福利慈善事業基金會</t>
  </si>
  <si>
    <t>預借臺灣基督教門諾會醫療財團法人門諾醫院108年社區整體照顧服務體系卓溪A單位補助預撥80%</t>
  </si>
  <si>
    <t>臺灣基督教門諾會醫療財團法人門諾醫院</t>
  </si>
  <si>
    <t>支薛○德等48人申請長照輔具補助款</t>
  </si>
  <si>
    <t>薛○德等48人</t>
  </si>
  <si>
    <t>預借佛教慈濟醫療財團法人花蓮慈濟醫院108年社區整體照顧服務體系A單位補助預撥80%(清理期限：108.12.31)(第一季)沖銷</t>
  </si>
  <si>
    <t>佛教慈濟醫療財團法人花蓮慈濟醫院</t>
  </si>
  <si>
    <t>108年補助社團法人花蓮縣自閉症協會辦理社區日間作業設施第1季</t>
  </si>
  <si>
    <t>社團法人花蓮縣自閉症協會</t>
  </si>
  <si>
    <t>支李○寰等41人申請長照輔具補助款</t>
  </si>
  <si>
    <t>李○寰等41人</t>
  </si>
  <si>
    <t>支林○文等4人申請長照輔具補助款</t>
  </si>
  <si>
    <t>林○文等4人</t>
  </si>
  <si>
    <t>108年補助財團法人天主教會花蓮教區附設私立安德啟智中心辦理社區日間作業設施第1季</t>
  </si>
  <si>
    <t>支謝○福等10人申請長照輔具補助款</t>
  </si>
  <si>
    <t>謝○福等10人</t>
  </si>
  <si>
    <t>預借臺灣基督教門諾會醫療財團法人門諾醫院108年社區整體照顧服務體系吉安A單位補助預撥80%(第1季)</t>
  </si>
  <si>
    <t>財團法人門諾醫院</t>
  </si>
  <si>
    <t>預借臺灣基督教門諾會醫療財團法人門諾醫院壽豐分院108年社區整體照顧服務體系A單位補助預撥80%(第1季)</t>
  </si>
  <si>
    <t>財團法人門諾醫院壽豐分院</t>
  </si>
  <si>
    <t>預借財團法人門諾社會福利慈善事業基金會附設花蓮縣私立花蓮綜合長照機構108年社區整體照顧服務體系A單位補助預撥80%(第1季)</t>
  </si>
  <si>
    <t>財團法人門諾社會福利慈善事業基金會附設花蓮縣私立花蓮綜合長照機構</t>
  </si>
  <si>
    <t>預借財團法人門諾社會福利慈善事業基金會108年社區整體照顧服務體系A單位補助預撥80%</t>
  </si>
  <si>
    <t>財團法人門諾社會福利慈善事業基金會</t>
  </si>
  <si>
    <t>支林○美等19人申請長照輔具補助款</t>
  </si>
  <si>
    <t>林○美等19人</t>
  </si>
  <si>
    <t>支陳○春等21人申請長照輔具補助款</t>
  </si>
  <si>
    <t>陳○春等21人</t>
  </si>
  <si>
    <t>108年辦理失能老人機構公費安置-花蓮縣私立長青老人養護中心1-2月安置費</t>
  </si>
  <si>
    <t>108.3.28</t>
  </si>
  <si>
    <t>108年辦理失能老人機構公費安置-國軍花蓮總醫院附設一般護理之家1-2月公費安置費</t>
  </si>
  <si>
    <t>108.4.2</t>
  </si>
  <si>
    <t>108年度第二季花蓮縣私立祥安養護中心身障日間及住宿式照顧費用補助</t>
  </si>
  <si>
    <t>花蓮縣私立祥安養護中心</t>
  </si>
  <si>
    <t>108.5.14</t>
  </si>
  <si>
    <t>108年度第一季衛生福利部花蓮醫院身障日間及住宿式照顧費用補助</t>
  </si>
  <si>
    <t>108年度第二季新北市私立迦勒護理之家身障日間及住宿式照顧費用補助</t>
  </si>
  <si>
    <t>新北市私立迦勒護理之家</t>
  </si>
  <si>
    <t>108.5.21</t>
  </si>
  <si>
    <t>108年度第二季皇家護理之家身障日間及住宿式照顧費用補助</t>
  </si>
  <si>
    <t>皇家護理之家</t>
  </si>
  <si>
    <t>108年度第二季財團法人台灣省私立啟智技藝訓練中心身障日間及住宿式照顧費用補助</t>
  </si>
  <si>
    <t>財團法人台灣省私立啟智技藝訓練中心</t>
  </si>
  <si>
    <t>108年度第一季臺灣兒童發展早期療育協會身障日間及住宿式照顧費用補助</t>
  </si>
  <si>
    <t>臺灣兒童發展早期療育協會</t>
  </si>
  <si>
    <t>108.5.24</t>
  </si>
  <si>
    <t>108年度第二季台中市私立麗安老人長期照顧中心身障日間及住宿式照顧費用補助</t>
  </si>
  <si>
    <t>台中市私立麗安老人長期照顧中心</t>
  </si>
  <si>
    <t>108.6.21</t>
  </si>
  <si>
    <t>108年度第二季臺南市私立佳暘護理之家身障日間及住宿式照顧費用補助</t>
  </si>
  <si>
    <t>臺南市私立佳暘護理之家</t>
  </si>
  <si>
    <t>108年辦理失能老人機構公費安置-財團法人中華基督教伯特利會總會附設花蓮縣私立長榮老人長期照顧中心(養護型)10803-040安置費</t>
  </si>
  <si>
    <t>108.6.28</t>
  </si>
  <si>
    <t>108年辦理失能老人機構公費安置-花蓮縣私立長青老人養護中心108年03-4月老人公費安置費用</t>
  </si>
  <si>
    <t>(社婦07)(兒少福利)支本縣13鄉鎮市107年12月份未滿二歲育兒津貼（108年1月15日撥款）</t>
  </si>
  <si>
    <t>李○恩等191人次</t>
  </si>
  <si>
    <t>(兒少福利)(社婦06)支托育公共及準公共化服務暨托育管理經費補助款-108年1月份</t>
  </si>
  <si>
    <t>林○佑等265人次</t>
  </si>
  <si>
    <t>(社婦07)(兒少福利)支本縣13鄉鎮市108年1月份未滿二歲育兒津貼（108年1月28日撥款）</t>
  </si>
  <si>
    <t>李○恩等1295人次</t>
  </si>
  <si>
    <t>(兒少福利)(社婦06)支托育公共及準公共化服務暨托育管理經費補助款-108年2月份中央款</t>
  </si>
  <si>
    <t>林○佑等272人次</t>
  </si>
  <si>
    <t>(社婦07)(兒少福利)支本縣13鄉鎮市108年2月份未滿二歲育兒津貼（2月27日撥款）</t>
  </si>
  <si>
    <t>禹○妍等5468人次</t>
  </si>
  <si>
    <t>(社婦07)(兒少福利)支本縣13鄉鎮市108年2月份未滿二歲育兒津貼(第2批)（108年3月15日撥款）</t>
  </si>
  <si>
    <t>鍾○等109人次</t>
  </si>
  <si>
    <t>(兒少福利)(社婦06)支108年度托育公共及準公共化服務中央款-3月份林佳慷等270人</t>
  </si>
  <si>
    <t>林○康等270人</t>
  </si>
  <si>
    <t>(社婦07)(兒少福利)支本縣13鄉鎮市108年3月份未滿二歲育兒津貼（108年4月15日撥款）</t>
  </si>
  <si>
    <t>(社婦07)(兒少福利)支本縣13鄉鎮市108年4月份未滿二歲育兒津貼（108年4月30日撥款）</t>
  </si>
  <si>
    <t>(兒少福利)(社婦06)支托育公共及準公共化服務暨托育管理經費補助款-4月份林○慷等281人次</t>
  </si>
  <si>
    <t>林○慷等281人</t>
  </si>
  <si>
    <t>(兒少福利)(社婦06)收回托育公共及準公共化服務暨托育管理經費3月補助款-趙○勛止付款</t>
  </si>
  <si>
    <t>趙0勛</t>
  </si>
  <si>
    <t>(兒少福利)(社婦06)支托育公共及準公共化服務暨托育管理經費補助款-10805徐靖宇等276人次</t>
  </si>
  <si>
    <t>徐○宇等276人</t>
  </si>
  <si>
    <t>(社婦07)(兒少福利)支本縣13鄉鎮市108年5月份未滿二歲育兒津貼（108年5月31日撥款）</t>
  </si>
  <si>
    <t>(社婦05)(婦女福利)特殊境遇家庭扶助-支付陳○婕等39戶5月緊急生活.子女生活及傷病醫療津貼</t>
  </si>
  <si>
    <t>陳○婕等39戶</t>
  </si>
  <si>
    <t>廖○慧等5人</t>
  </si>
  <si>
    <t>杜○希等2人</t>
  </si>
  <si>
    <t>(社婦07)(兒少福利)支本縣13鄉鎮市108年5月份未滿二歲育兒津貼（108年6月18日撥款）</t>
  </si>
  <si>
    <t>(社婦07)(兒少福利)支本縣13鄉鎮市108年6月份未滿二歲育兒津貼（108年6月28日撥款）</t>
  </si>
  <si>
    <t>(社婦05)(婦女福利)特殊境遇家庭扶助-支付陳○婕等37戶6月緊急生活、子女生活津貼</t>
  </si>
  <si>
    <t>陳○婕等37戶</t>
  </si>
  <si>
    <t>(兒少福利)(社婦06)支托育公共及準公共化服務暨托育管理經費補助款-10806徐○宇等282人次</t>
  </si>
  <si>
    <t>徐○宇等282人</t>
  </si>
  <si>
    <t>(社婦03)(兒少福利)支付社福團體107年地震修繕計畫相關費補助款</t>
  </si>
  <si>
    <t>社福團體</t>
  </si>
  <si>
    <t>勞動行政及就業輔導業務-獎補助費7,086,966元</t>
  </si>
  <si>
    <t>新春團拜聯歡活動</t>
  </si>
  <si>
    <t>花蓮縣總工會</t>
  </si>
  <si>
    <t>勞工歲末聯歡活動</t>
  </si>
  <si>
    <t>花蓮縣職業總工會</t>
  </si>
  <si>
    <t>108年度勞工休閒活動</t>
  </si>
  <si>
    <t>花蓮縣攤販業職業工會</t>
  </si>
  <si>
    <t>108.03.08</t>
  </si>
  <si>
    <t>108年度勞工教育</t>
  </si>
  <si>
    <t>花蓮縣鄉鎮市公所清潔隊員產業工會</t>
  </si>
  <si>
    <t>108.03.07</t>
  </si>
  <si>
    <t>勞工教育</t>
  </si>
  <si>
    <t>花蓮縣室內裝潢業職業工會</t>
  </si>
  <si>
    <t>花蓮縣餐飲業職業工會</t>
  </si>
  <si>
    <t>勞動節表揚暨歌唱比賽活動</t>
  </si>
  <si>
    <t>108.04.09</t>
  </si>
  <si>
    <t>花蓮縣汽車駕駛員職業工會</t>
  </si>
  <si>
    <t>108.04.25</t>
  </si>
  <si>
    <t>花蓮縣觀光旅遊職業工會</t>
  </si>
  <si>
    <t>(勞資科-身心障礙者就業服務)補助黃○○輔具-108年度身心障礙者職務再設計服務計畫</t>
  </si>
  <si>
    <t>黃○○</t>
  </si>
  <si>
    <t>108.03.25</t>
  </si>
  <si>
    <t>(勞資科-身心障礙者就業服務)補助詹○○等1人-108年度身心障礙者職務再設計服務計畫</t>
  </si>
  <si>
    <t>詹○○</t>
  </si>
  <si>
    <t>(勞資科-身心障礙者就業服務)補助葛○○-108年度身心障礙者職務再設計服務計畫</t>
  </si>
  <si>
    <t>葛○○</t>
  </si>
  <si>
    <t>勞動行政及就業輔導業務-中央補助勞動行政及就業輔導業務-獎補助費7,714,044元</t>
  </si>
  <si>
    <t>社區發展業務-社區發展業務-獎補助費
500,000元</t>
  </si>
  <si>
    <t>壽豐鄉樹湖愛鄉協進會「浪漫飛櫻-影音行銷推廣計畫」</t>
  </si>
  <si>
    <t>壽豐鄉-樹湖愛鄉協進會</t>
  </si>
  <si>
    <t>東台灣新生活發展協會「社區農村風情梅開醃酵DIY研習」</t>
  </si>
  <si>
    <t>東台灣新生活發展協會</t>
  </si>
  <si>
    <t>副處長</t>
  </si>
  <si>
    <t>處長</t>
  </si>
</sst>
</file>

<file path=xl/styles.xml><?xml version="1.0" encoding="utf-8"?>
<styleSheet xmlns="http://schemas.openxmlformats.org/spreadsheetml/2006/main">
  <numFmts count="12">
    <numFmt numFmtId="164" formatCode="General"/>
    <numFmt numFmtId="165" formatCode="_-* #,##0.00_-;\-* #,##0.00_-;_-* \-??_-;_-@_-"/>
    <numFmt numFmtId="166" formatCode="#,##0_);[RED]\(#,##0\)"/>
    <numFmt numFmtId="167" formatCode="_-* #,##0_-;\-* #,##0_-;_-* \-_-;_-@_-"/>
    <numFmt numFmtId="168" formatCode="#,##0;[RED]#,##0"/>
    <numFmt numFmtId="169" formatCode="YYYY\-MM\-DD"/>
    <numFmt numFmtId="170" formatCode="#,##0_ "/>
    <numFmt numFmtId="171" formatCode="#,##0"/>
    <numFmt numFmtId="172" formatCode="0_);[RED]\(0\)"/>
    <numFmt numFmtId="173" formatCode="_-* #,##0_-;\-* #,##0_-;_-* \-??_-;_-@_-"/>
    <numFmt numFmtId="174" formatCode="@"/>
    <numFmt numFmtId="175" formatCode="#,##0_ ;[RED]\-#,##0\ "/>
  </numFmts>
  <fonts count="47">
    <font>
      <sz val="10"/>
      <name val="微軟正黑體"/>
      <family val="2"/>
    </font>
    <font>
      <sz val="10"/>
      <name val="Arial"/>
      <family val="0"/>
    </font>
    <font>
      <sz val="12"/>
      <name val="新細明體"/>
      <family val="1"/>
    </font>
    <font>
      <sz val="6"/>
      <name val="標楷體"/>
      <family val="4"/>
    </font>
    <font>
      <sz val="10"/>
      <name val="標楷體"/>
      <family val="4"/>
    </font>
    <font>
      <sz val="12"/>
      <name val="標楷體"/>
      <family val="4"/>
    </font>
    <font>
      <u val="single"/>
      <sz val="9"/>
      <color indexed="12"/>
      <name val="新細明體"/>
      <family val="1"/>
    </font>
    <font>
      <b/>
      <sz val="12"/>
      <name val="新細明體"/>
      <family val="1"/>
    </font>
    <font>
      <b/>
      <sz val="12"/>
      <color indexed="12"/>
      <name val="新細明體"/>
      <family val="1"/>
    </font>
    <font>
      <sz val="12"/>
      <color indexed="10"/>
      <name val="新細明體"/>
      <family val="1"/>
    </font>
    <font>
      <b/>
      <sz val="12"/>
      <color indexed="10"/>
      <name val="新細明體"/>
      <family val="1"/>
    </font>
    <font>
      <b/>
      <sz val="12"/>
      <color indexed="14"/>
      <name val="新細明體"/>
      <family val="1"/>
    </font>
    <font>
      <u val="single"/>
      <sz val="18"/>
      <name val="標楷體"/>
      <family val="4"/>
    </font>
    <font>
      <sz val="12"/>
      <name val="Times New Roman"/>
      <family val="1"/>
    </font>
    <font>
      <sz val="12"/>
      <name val="微軟正黑體"/>
      <family val="2"/>
    </font>
    <font>
      <sz val="12"/>
      <color indexed="10"/>
      <name val="標楷體"/>
      <family val="4"/>
    </font>
    <font>
      <sz val="10"/>
      <color indexed="10"/>
      <name val="標楷體"/>
      <family val="4"/>
    </font>
    <font>
      <sz val="11"/>
      <color indexed="10"/>
      <name val="標楷體"/>
      <family val="4"/>
    </font>
    <font>
      <sz val="12"/>
      <color indexed="8"/>
      <name val="標楷體"/>
      <family val="4"/>
    </font>
    <font>
      <sz val="14"/>
      <name val="標楷體"/>
      <family val="4"/>
    </font>
    <font>
      <sz val="12"/>
      <color indexed="12"/>
      <name val="標楷體"/>
      <family val="4"/>
    </font>
    <font>
      <u val="single"/>
      <sz val="12"/>
      <color indexed="12"/>
      <name val="標楷體"/>
      <family val="4"/>
    </font>
    <font>
      <sz val="12"/>
      <color indexed="8"/>
      <name val="新細明體"/>
      <family val="1"/>
    </font>
    <font>
      <sz val="11"/>
      <name val="標楷體"/>
      <family val="4"/>
    </font>
    <font>
      <u val="single"/>
      <sz val="12"/>
      <name val="標楷體"/>
      <family val="4"/>
    </font>
    <font>
      <sz val="16"/>
      <name val="標楷體"/>
      <family val="4"/>
    </font>
    <font>
      <sz val="10"/>
      <color indexed="8"/>
      <name val="新細明體"/>
      <family val="1"/>
    </font>
    <font>
      <u val="single"/>
      <sz val="12"/>
      <color indexed="8"/>
      <name val="標楷體"/>
      <family val="4"/>
    </font>
    <font>
      <b/>
      <sz val="12"/>
      <name val="標楷體"/>
      <family val="4"/>
    </font>
    <font>
      <u val="single"/>
      <sz val="12"/>
      <color indexed="12"/>
      <name val="Times New Roman"/>
      <family val="1"/>
    </font>
    <font>
      <sz val="12"/>
      <color indexed="8"/>
      <name val="Times New Roman"/>
      <family val="1"/>
    </font>
    <font>
      <sz val="14"/>
      <color indexed="8"/>
      <name val="標楷體"/>
      <family val="4"/>
    </font>
    <font>
      <u val="single"/>
      <sz val="12"/>
      <color indexed="12"/>
      <name val="新細明體"/>
      <family val="1"/>
    </font>
    <font>
      <b/>
      <sz val="12"/>
      <color indexed="8"/>
      <name val="新細明體"/>
      <family val="1"/>
    </font>
    <font>
      <sz val="10"/>
      <color indexed="8"/>
      <name val="標楷體"/>
      <family val="4"/>
    </font>
    <font>
      <u val="single"/>
      <sz val="18"/>
      <color indexed="8"/>
      <name val="標楷體"/>
      <family val="4"/>
    </font>
    <font>
      <u val="single"/>
      <sz val="10"/>
      <color indexed="8"/>
      <name val="標楷體"/>
      <family val="4"/>
    </font>
    <font>
      <u val="single"/>
      <sz val="10"/>
      <name val="標楷體"/>
      <family val="4"/>
    </font>
    <font>
      <u val="single"/>
      <sz val="10"/>
      <color indexed="12"/>
      <name val="標楷體"/>
      <family val="4"/>
    </font>
    <font>
      <u val="single"/>
      <sz val="10"/>
      <color indexed="8"/>
      <name val="新細明體"/>
      <family val="1"/>
    </font>
    <font>
      <sz val="10"/>
      <name val="新細明體"/>
      <family val="1"/>
    </font>
    <font>
      <u val="single"/>
      <sz val="10"/>
      <color indexed="12"/>
      <name val="新細明體"/>
      <family val="1"/>
    </font>
    <font>
      <sz val="12"/>
      <color indexed="53"/>
      <name val="標楷體"/>
      <family val="4"/>
    </font>
    <font>
      <sz val="10"/>
      <color indexed="53"/>
      <name val="新細明體"/>
      <family val="1"/>
    </font>
    <font>
      <b/>
      <sz val="9"/>
      <color indexed="8"/>
      <name val="新細明體"/>
      <family val="1"/>
    </font>
    <font>
      <sz val="9"/>
      <color indexed="8"/>
      <name val="新細明體"/>
      <family val="1"/>
    </font>
    <font>
      <b/>
      <sz val="8"/>
      <name val="微軟正黑體"/>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6" fillId="0" borderId="0" applyNumberFormat="0" applyFill="0" applyBorder="0" applyAlignment="0" applyProtection="0"/>
    <xf numFmtId="164" fontId="2" fillId="0" borderId="0">
      <alignment vertical="center"/>
      <protection/>
    </xf>
    <xf numFmtId="164" fontId="3" fillId="0" borderId="0" applyNumberFormat="0" applyFill="0" applyBorder="0" applyAlignment="0">
      <protection/>
    </xf>
    <xf numFmtId="164" fontId="2" fillId="0" borderId="0">
      <alignment/>
      <protection/>
    </xf>
    <xf numFmtId="164" fontId="4" fillId="0" borderId="0" applyNumberFormat="0" applyFill="0" applyBorder="0" applyAlignment="0" applyProtection="0"/>
    <xf numFmtId="164" fontId="2" fillId="0" borderId="0">
      <alignment/>
      <protection/>
    </xf>
    <xf numFmtId="164" fontId="5" fillId="0" borderId="0">
      <alignment vertical="center" wrapText="1"/>
      <protection/>
    </xf>
    <xf numFmtId="165" fontId="0" fillId="0" borderId="0" applyFill="0" applyBorder="0" applyAlignment="0" applyProtection="0"/>
    <xf numFmtId="164" fontId="6" fillId="0" borderId="0" applyNumberFormat="0" applyFill="0" applyBorder="0" applyAlignment="0" applyProtection="0"/>
  </cellStyleXfs>
  <cellXfs count="534">
    <xf numFmtId="164" fontId="0" fillId="0" borderId="0" xfId="0" applyAlignment="1">
      <alignment/>
    </xf>
    <xf numFmtId="164" fontId="2" fillId="0" borderId="0" xfId="25">
      <alignment/>
      <protection/>
    </xf>
    <xf numFmtId="164" fontId="7" fillId="0" borderId="0" xfId="25" applyFont="1">
      <alignment/>
      <protection/>
    </xf>
    <xf numFmtId="164" fontId="2" fillId="0" borderId="0" xfId="25" applyFont="1">
      <alignment/>
      <protection/>
    </xf>
    <xf numFmtId="164" fontId="2" fillId="2" borderId="0" xfId="25" applyFont="1" applyFill="1">
      <alignment/>
      <protection/>
    </xf>
    <xf numFmtId="164" fontId="5" fillId="0" borderId="0" xfId="0" applyFont="1" applyAlignment="1">
      <alignment/>
    </xf>
    <xf numFmtId="164" fontId="5" fillId="0" borderId="0" xfId="0" applyFont="1" applyAlignment="1">
      <alignment horizontal="left"/>
    </xf>
    <xf numFmtId="166" fontId="5" fillId="0" borderId="0" xfId="0" applyNumberFormat="1" applyFont="1" applyAlignment="1">
      <alignment/>
    </xf>
    <xf numFmtId="164" fontId="12" fillId="0" borderId="0" xfId="0" applyFont="1" applyBorder="1" applyAlignment="1">
      <alignment horizontal="center"/>
    </xf>
    <xf numFmtId="164" fontId="5" fillId="0" borderId="0" xfId="0" applyFont="1" applyBorder="1" applyAlignment="1">
      <alignment horizontal="center"/>
    </xf>
    <xf numFmtId="164" fontId="14" fillId="0" borderId="0" xfId="0" applyFont="1" applyAlignment="1">
      <alignment/>
    </xf>
    <xf numFmtId="164" fontId="4" fillId="0" borderId="1" xfId="0" applyFont="1" applyBorder="1" applyAlignment="1">
      <alignment horizontal="center" vertical="center" wrapText="1"/>
    </xf>
    <xf numFmtId="164" fontId="5" fillId="0" borderId="1" xfId="0" applyFont="1" applyBorder="1" applyAlignment="1">
      <alignment horizontal="center" vertical="center"/>
    </xf>
    <xf numFmtId="164" fontId="5" fillId="0" borderId="1" xfId="0" applyFont="1" applyBorder="1" applyAlignment="1">
      <alignment horizontal="center" vertical="center" wrapText="1"/>
    </xf>
    <xf numFmtId="164" fontId="15" fillId="0" borderId="1" xfId="0" applyFont="1" applyBorder="1" applyAlignment="1">
      <alignment horizontal="center" vertical="center" wrapText="1"/>
    </xf>
    <xf numFmtId="164" fontId="16" fillId="0" borderId="1" xfId="0" applyFont="1" applyBorder="1" applyAlignment="1">
      <alignment horizontal="center" vertical="center" wrapText="1"/>
    </xf>
    <xf numFmtId="164" fontId="15" fillId="0" borderId="1" xfId="26" applyFont="1" applyBorder="1" applyAlignment="1">
      <alignment horizontal="center" vertical="center" wrapText="1"/>
      <protection/>
    </xf>
    <xf numFmtId="164" fontId="17" fillId="0" borderId="1" xfId="0" applyFont="1" applyBorder="1" applyAlignment="1">
      <alignment horizontal="center" vertical="center" wrapText="1"/>
    </xf>
    <xf numFmtId="164" fontId="16" fillId="0" borderId="1" xfId="26" applyFont="1" applyBorder="1" applyAlignment="1">
      <alignment horizontal="center" vertical="center" wrapText="1"/>
      <protection/>
    </xf>
    <xf numFmtId="166" fontId="4" fillId="0" borderId="1" xfId="0" applyNumberFormat="1" applyFont="1" applyBorder="1" applyAlignment="1">
      <alignment horizontal="center" vertical="center" wrapText="1"/>
    </xf>
    <xf numFmtId="164" fontId="6" fillId="0" borderId="1" xfId="20" applyNumberFormat="1" applyFont="1" applyFill="1" applyBorder="1" applyAlignment="1" applyProtection="1">
      <alignment horizontal="center" vertical="center" wrapText="1"/>
      <protection/>
    </xf>
    <xf numFmtId="167" fontId="4" fillId="0" borderId="1" xfId="0" applyNumberFormat="1" applyFont="1" applyBorder="1" applyAlignment="1">
      <alignment horizontal="right" vertical="center"/>
    </xf>
    <xf numFmtId="164" fontId="0" fillId="0" borderId="1" xfId="0" applyFont="1" applyBorder="1" applyAlignment="1">
      <alignment horizontal="center" vertical="center"/>
    </xf>
    <xf numFmtId="164" fontId="4" fillId="0" borderId="1" xfId="0" applyFont="1" applyBorder="1" applyAlignment="1">
      <alignment vertical="center"/>
    </xf>
    <xf numFmtId="164" fontId="18" fillId="0" borderId="1" xfId="0" applyFont="1" applyBorder="1" applyAlignment="1">
      <alignment horizontal="center" vertical="center" wrapText="1"/>
    </xf>
    <xf numFmtId="164" fontId="6" fillId="0" borderId="2" xfId="20" applyNumberFormat="1" applyFill="1" applyBorder="1" applyAlignment="1" applyProtection="1">
      <alignment horizontal="center" vertical="center" wrapText="1"/>
      <protection/>
    </xf>
    <xf numFmtId="167" fontId="4" fillId="0" borderId="2" xfId="0" applyNumberFormat="1" applyFont="1" applyBorder="1" applyAlignment="1">
      <alignment horizontal="right" vertical="center"/>
    </xf>
    <xf numFmtId="164" fontId="19" fillId="0" borderId="1" xfId="0" applyFont="1" applyBorder="1" applyAlignment="1">
      <alignment horizontal="center" vertical="center" wrapText="1"/>
    </xf>
    <xf numFmtId="164" fontId="5" fillId="0" borderId="1" xfId="0" applyFont="1" applyBorder="1" applyAlignment="1">
      <alignment horizontal="left" vertical="center" wrapText="1"/>
    </xf>
    <xf numFmtId="164" fontId="5" fillId="0" borderId="2" xfId="0" applyFont="1" applyBorder="1" applyAlignment="1">
      <alignment horizontal="left" vertical="center" wrapText="1"/>
    </xf>
    <xf numFmtId="164" fontId="5" fillId="0" borderId="0" xfId="0" applyFont="1" applyAlignment="1">
      <alignment vertical="center"/>
    </xf>
    <xf numFmtId="164" fontId="5" fillId="0" borderId="0" xfId="0" applyFont="1" applyAlignment="1">
      <alignment horizontal="left" vertical="center"/>
    </xf>
    <xf numFmtId="166" fontId="5" fillId="0" borderId="0" xfId="0" applyNumberFormat="1" applyFont="1" applyAlignment="1">
      <alignment vertical="center"/>
    </xf>
    <xf numFmtId="164" fontId="14" fillId="0" borderId="0" xfId="0" applyFont="1" applyAlignment="1">
      <alignment vertical="center"/>
    </xf>
    <xf numFmtId="164" fontId="18" fillId="0" borderId="0" xfId="26" applyFont="1" applyBorder="1" applyAlignment="1">
      <alignment horizontal="left" vertical="top" wrapText="1"/>
      <protection/>
    </xf>
    <xf numFmtId="164" fontId="5" fillId="0" borderId="0" xfId="26" applyFont="1" applyAlignment="1">
      <alignment vertical="center" wrapText="1"/>
      <protection/>
    </xf>
    <xf numFmtId="164" fontId="15" fillId="0" borderId="1" xfId="0" applyFont="1" applyBorder="1" applyAlignment="1">
      <alignment horizontal="center" vertical="center"/>
    </xf>
    <xf numFmtId="164" fontId="5" fillId="0" borderId="1" xfId="0" applyFont="1" applyBorder="1" applyAlignment="1">
      <alignment vertical="center" wrapText="1"/>
    </xf>
    <xf numFmtId="164" fontId="20" fillId="0" borderId="1" xfId="20" applyNumberFormat="1" applyFont="1" applyFill="1" applyBorder="1" applyAlignment="1" applyProtection="1">
      <alignment vertical="center" wrapText="1"/>
      <protection/>
    </xf>
    <xf numFmtId="164" fontId="20" fillId="0" borderId="1" xfId="20" applyNumberFormat="1" applyFont="1" applyFill="1" applyBorder="1" applyAlignment="1" applyProtection="1">
      <alignment horizontal="center" vertical="center" wrapText="1"/>
      <protection/>
    </xf>
    <xf numFmtId="168" fontId="5" fillId="0" borderId="1" xfId="0" applyNumberFormat="1" applyFont="1" applyBorder="1" applyAlignment="1">
      <alignment horizontal="right" vertical="center" wrapText="1"/>
    </xf>
    <xf numFmtId="164" fontId="21" fillId="0" borderId="1" xfId="20" applyNumberFormat="1" applyFont="1" applyFill="1" applyBorder="1" applyAlignment="1" applyProtection="1">
      <alignment horizontal="center" vertical="center" wrapText="1"/>
      <protection/>
    </xf>
    <xf numFmtId="164" fontId="5" fillId="0" borderId="1" xfId="0" applyFont="1" applyBorder="1" applyAlignment="1">
      <alignment horizontal="center" vertical="center" wrapText="1"/>
    </xf>
    <xf numFmtId="164" fontId="5" fillId="0" borderId="0" xfId="0" applyFont="1" applyAlignment="1">
      <alignment vertical="center" wrapText="1"/>
    </xf>
    <xf numFmtId="164" fontId="5" fillId="3" borderId="1" xfId="0" applyFont="1" applyFill="1" applyBorder="1" applyAlignment="1">
      <alignment horizontal="center" vertical="center" wrapText="1"/>
    </xf>
    <xf numFmtId="164" fontId="20" fillId="3" borderId="1" xfId="20" applyNumberFormat="1" applyFont="1" applyFill="1" applyBorder="1" applyAlignment="1" applyProtection="1">
      <alignment horizontal="center" vertical="center" wrapText="1"/>
      <protection/>
    </xf>
    <xf numFmtId="168" fontId="5" fillId="3" borderId="1" xfId="0" applyNumberFormat="1" applyFont="1" applyFill="1" applyBorder="1" applyAlignment="1">
      <alignment horizontal="right" vertical="center" wrapText="1"/>
    </xf>
    <xf numFmtId="164" fontId="21" fillId="3" borderId="1" xfId="20" applyNumberFormat="1" applyFont="1" applyFill="1" applyBorder="1" applyAlignment="1" applyProtection="1">
      <alignment horizontal="center" vertical="center" wrapText="1"/>
      <protection/>
    </xf>
    <xf numFmtId="164" fontId="22" fillId="0" borderId="1" xfId="0" applyFont="1" applyBorder="1" applyAlignment="1">
      <alignment horizontal="left" vertical="center" wrapText="1"/>
    </xf>
    <xf numFmtId="164" fontId="18" fillId="0" borderId="1" xfId="20" applyNumberFormat="1" applyFont="1" applyFill="1" applyBorder="1" applyAlignment="1" applyProtection="1">
      <alignment horizontal="left" vertical="center" wrapText="1"/>
      <protection/>
    </xf>
    <xf numFmtId="164" fontId="18" fillId="0" borderId="1" xfId="20" applyNumberFormat="1" applyFont="1" applyFill="1" applyBorder="1" applyAlignment="1" applyProtection="1">
      <alignment horizontal="center" vertical="center" wrapText="1"/>
      <protection/>
    </xf>
    <xf numFmtId="169" fontId="18" fillId="0" borderId="1" xfId="20" applyNumberFormat="1" applyFont="1" applyFill="1" applyBorder="1" applyAlignment="1" applyProtection="1">
      <alignment horizontal="center" vertical="center" wrapText="1"/>
      <protection/>
    </xf>
    <xf numFmtId="168" fontId="18" fillId="0" borderId="1" xfId="0" applyNumberFormat="1" applyFont="1" applyBorder="1" applyAlignment="1">
      <alignment horizontal="right" vertical="center"/>
    </xf>
    <xf numFmtId="164" fontId="18" fillId="0" borderId="1" xfId="0" applyFont="1" applyBorder="1" applyAlignment="1">
      <alignment horizontal="center" vertical="center"/>
    </xf>
    <xf numFmtId="164" fontId="5" fillId="0" borderId="3" xfId="0" applyFont="1" applyFill="1" applyBorder="1" applyAlignment="1">
      <alignment horizontal="center" vertical="center" wrapText="1"/>
    </xf>
    <xf numFmtId="168" fontId="18" fillId="0" borderId="1" xfId="0" applyNumberFormat="1" applyFont="1" applyFill="1" applyBorder="1" applyAlignment="1">
      <alignment horizontal="right" vertical="center"/>
    </xf>
    <xf numFmtId="164" fontId="18" fillId="0" borderId="1" xfId="0" applyFont="1" applyFill="1" applyBorder="1" applyAlignment="1">
      <alignment horizontal="center" vertical="center"/>
    </xf>
    <xf numFmtId="164" fontId="5" fillId="0" borderId="0" xfId="0" applyFont="1" applyFill="1" applyAlignment="1">
      <alignment/>
    </xf>
    <xf numFmtId="164" fontId="18" fillId="0" borderId="1" xfId="0" applyFont="1" applyFill="1" applyBorder="1" applyAlignment="1">
      <alignment horizontal="left" vertical="center" wrapText="1"/>
    </xf>
    <xf numFmtId="164" fontId="5" fillId="2" borderId="1" xfId="0" applyFont="1" applyFill="1" applyBorder="1" applyAlignment="1">
      <alignment horizontal="center" vertical="center" wrapText="1"/>
    </xf>
    <xf numFmtId="164" fontId="5" fillId="2" borderId="1" xfId="0" applyFont="1" applyFill="1" applyBorder="1" applyAlignment="1">
      <alignment horizontal="left" vertical="center" wrapText="1"/>
    </xf>
    <xf numFmtId="164" fontId="5" fillId="2" borderId="2" xfId="0" applyFont="1" applyFill="1" applyBorder="1" applyAlignment="1">
      <alignment horizontal="left" vertical="center" wrapText="1"/>
    </xf>
    <xf numFmtId="168" fontId="5" fillId="2" borderId="2" xfId="0" applyNumberFormat="1" applyFont="1" applyFill="1" applyBorder="1" applyAlignment="1">
      <alignment horizontal="right" vertical="center"/>
    </xf>
    <xf numFmtId="164" fontId="5" fillId="2" borderId="1" xfId="0" applyFont="1" applyFill="1" applyBorder="1" applyAlignment="1">
      <alignment horizontal="center" vertical="center"/>
    </xf>
    <xf numFmtId="164" fontId="5" fillId="2" borderId="1" xfId="0" applyFont="1" applyFill="1" applyBorder="1" applyAlignment="1">
      <alignment vertical="center"/>
    </xf>
    <xf numFmtId="166" fontId="5" fillId="0" borderId="0" xfId="0" applyNumberFormat="1" applyFont="1" applyAlignment="1">
      <alignment horizontal="center" vertical="center"/>
    </xf>
    <xf numFmtId="164" fontId="5" fillId="0" borderId="1" xfId="0" applyFont="1" applyFill="1" applyBorder="1" applyAlignment="1">
      <alignment horizontal="center" vertical="center" wrapText="1"/>
    </xf>
    <xf numFmtId="164" fontId="5" fillId="0" borderId="4" xfId="0" applyFont="1" applyFill="1" applyBorder="1" applyAlignment="1">
      <alignment horizontal="center" vertical="center"/>
    </xf>
    <xf numFmtId="164" fontId="5" fillId="0" borderId="1" xfId="0" applyFont="1" applyFill="1" applyBorder="1" applyAlignment="1">
      <alignment horizontal="center" vertical="center"/>
    </xf>
    <xf numFmtId="164" fontId="23" fillId="0" borderId="1" xfId="0" applyFont="1" applyFill="1" applyBorder="1" applyAlignment="1">
      <alignment horizontal="center" vertical="center" wrapText="1"/>
    </xf>
    <xf numFmtId="164" fontId="5" fillId="0" borderId="1" xfId="26" applyFont="1" applyFill="1" applyBorder="1" applyAlignment="1">
      <alignment horizontal="center" vertical="center" wrapText="1"/>
      <protection/>
    </xf>
    <xf numFmtId="164" fontId="4" fillId="0" borderId="1" xfId="26" applyFont="1" applyFill="1" applyBorder="1" applyAlignment="1">
      <alignment horizontal="center" vertical="center" wrapText="1"/>
      <protection/>
    </xf>
    <xf numFmtId="166" fontId="4" fillId="0" borderId="4" xfId="0" applyNumberFormat="1" applyFont="1" applyFill="1" applyBorder="1" applyAlignment="1">
      <alignment horizontal="center" vertical="center" wrapText="1"/>
    </xf>
    <xf numFmtId="164" fontId="4" fillId="0" borderId="1" xfId="0" applyFont="1" applyFill="1" applyBorder="1" applyAlignment="1">
      <alignment horizontal="center" vertical="center" wrapText="1"/>
    </xf>
    <xf numFmtId="164" fontId="5" fillId="0" borderId="4" xfId="0" applyFont="1" applyFill="1" applyBorder="1" applyAlignment="1">
      <alignment horizontal="center" vertical="center" wrapText="1"/>
    </xf>
    <xf numFmtId="164" fontId="4" fillId="0" borderId="5" xfId="0" applyFont="1" applyFill="1" applyBorder="1" applyAlignment="1">
      <alignment horizontal="center" vertical="center"/>
    </xf>
    <xf numFmtId="164" fontId="5" fillId="4" borderId="6" xfId="0"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170" fontId="4" fillId="4" borderId="5" xfId="0" applyNumberFormat="1" applyFont="1" applyFill="1" applyBorder="1" applyAlignment="1">
      <alignment horizontal="center" vertical="center" wrapText="1"/>
    </xf>
    <xf numFmtId="170" fontId="4" fillId="4" borderId="1" xfId="0" applyNumberFormat="1" applyFont="1" applyFill="1" applyBorder="1" applyAlignment="1">
      <alignment horizontal="center" vertical="center" wrapText="1"/>
    </xf>
    <xf numFmtId="166" fontId="23" fillId="0"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top" wrapText="1"/>
    </xf>
    <xf numFmtId="171" fontId="4" fillId="0" borderId="1" xfId="0" applyNumberFormat="1" applyFont="1" applyBorder="1" applyAlignment="1">
      <alignment horizontal="center" vertical="center" wrapText="1"/>
    </xf>
    <xf numFmtId="164" fontId="4" fillId="0" borderId="5" xfId="0" applyFont="1" applyFill="1" applyBorder="1" applyAlignment="1">
      <alignment horizontal="center" vertical="center" wrapText="1"/>
    </xf>
    <xf numFmtId="164" fontId="5" fillId="0" borderId="4" xfId="26" applyFont="1" applyFill="1" applyBorder="1" applyAlignment="1">
      <alignment horizontal="center" vertical="center" wrapText="1"/>
      <protection/>
    </xf>
    <xf numFmtId="164" fontId="23" fillId="0" borderId="6" xfId="0" applyFont="1" applyFill="1" applyBorder="1" applyAlignment="1">
      <alignment horizontal="center" vertical="center" wrapText="1"/>
    </xf>
    <xf numFmtId="164" fontId="5" fillId="0" borderId="1" xfId="0" applyFont="1" applyBorder="1" applyAlignment="1">
      <alignment/>
    </xf>
    <xf numFmtId="164" fontId="5" fillId="0" borderId="5" xfId="26" applyFont="1" applyFill="1" applyBorder="1" applyAlignment="1">
      <alignment horizontal="center" vertical="center" wrapText="1"/>
      <protection/>
    </xf>
    <xf numFmtId="164" fontId="5" fillId="0" borderId="3" xfId="26" applyFont="1" applyFill="1" applyBorder="1" applyAlignment="1">
      <alignment horizontal="center" vertical="center" wrapText="1"/>
      <protection/>
    </xf>
    <xf numFmtId="164" fontId="5" fillId="0" borderId="7" xfId="26" applyFont="1" applyFill="1" applyBorder="1" applyAlignment="1">
      <alignment horizontal="center" vertical="center" wrapText="1"/>
      <protection/>
    </xf>
    <xf numFmtId="164" fontId="4" fillId="0" borderId="4" xfId="0" applyNumberFormat="1" applyFont="1" applyBorder="1" applyAlignment="1">
      <alignment horizontal="center" vertical="top" wrapText="1"/>
    </xf>
    <xf numFmtId="164" fontId="4" fillId="0" borderId="8" xfId="0" applyFont="1" applyFill="1" applyBorder="1" applyAlignment="1">
      <alignment horizontal="center" vertical="center" wrapText="1"/>
    </xf>
    <xf numFmtId="164" fontId="5" fillId="4" borderId="9" xfId="0" applyFont="1" applyFill="1" applyBorder="1" applyAlignment="1">
      <alignment horizontal="center" vertical="center"/>
    </xf>
    <xf numFmtId="171" fontId="4" fillId="0" borderId="4" xfId="0" applyNumberFormat="1" applyFont="1" applyBorder="1" applyAlignment="1">
      <alignment horizontal="center" vertical="center" wrapText="1"/>
    </xf>
    <xf numFmtId="170" fontId="4" fillId="4" borderId="8" xfId="0" applyNumberFormat="1" applyFont="1" applyFill="1" applyBorder="1" applyAlignment="1">
      <alignment horizontal="center" vertical="center" wrapText="1"/>
    </xf>
    <xf numFmtId="170" fontId="4" fillId="4" borderId="4" xfId="0" applyNumberFormat="1" applyFont="1" applyFill="1" applyBorder="1" applyAlignment="1">
      <alignment horizontal="center" vertical="center" wrapText="1"/>
    </xf>
    <xf numFmtId="166" fontId="23" fillId="0" borderId="4" xfId="0" applyNumberFormat="1" applyFont="1" applyFill="1" applyBorder="1" applyAlignment="1">
      <alignment horizontal="center" vertical="center" wrapText="1"/>
    </xf>
    <xf numFmtId="164" fontId="5" fillId="0" borderId="7" xfId="0" applyFont="1" applyFill="1" applyBorder="1" applyAlignment="1">
      <alignment horizontal="center" vertical="center" wrapText="1"/>
    </xf>
    <xf numFmtId="164" fontId="23" fillId="0" borderId="9" xfId="0" applyFont="1" applyFill="1" applyBorder="1" applyAlignment="1">
      <alignment horizontal="center" vertical="center" wrapText="1"/>
    </xf>
    <xf numFmtId="164" fontId="5" fillId="0" borderId="8" xfId="26" applyFont="1" applyFill="1" applyBorder="1" applyAlignment="1">
      <alignment horizontal="center" vertical="center" wrapText="1"/>
      <protection/>
    </xf>
    <xf numFmtId="164" fontId="5" fillId="4" borderId="1" xfId="0" applyFont="1" applyFill="1" applyBorder="1" applyAlignment="1">
      <alignment horizontal="center" vertical="center"/>
    </xf>
    <xf numFmtId="164" fontId="5" fillId="0" borderId="1" xfId="0" applyFont="1" applyFill="1" applyBorder="1" applyAlignment="1">
      <alignment horizontal="left" vertical="center" wrapText="1"/>
    </xf>
    <xf numFmtId="164" fontId="5" fillId="3" borderId="1" xfId="0" applyFont="1" applyFill="1" applyBorder="1" applyAlignment="1">
      <alignment horizontal="center" vertical="center" wrapText="1"/>
    </xf>
    <xf numFmtId="164" fontId="18" fillId="3" borderId="3" xfId="0" applyFont="1" applyFill="1" applyBorder="1" applyAlignment="1">
      <alignment vertical="center" wrapText="1"/>
    </xf>
    <xf numFmtId="172" fontId="5" fillId="3" borderId="3" xfId="15" applyNumberFormat="1" applyFont="1" applyFill="1" applyBorder="1" applyAlignment="1" applyProtection="1">
      <alignment vertical="center" wrapText="1"/>
      <protection/>
    </xf>
    <xf numFmtId="166" fontId="18" fillId="3" borderId="3" xfId="15" applyNumberFormat="1" applyFont="1" applyFill="1" applyBorder="1" applyAlignment="1" applyProtection="1">
      <alignment horizontal="center" vertical="center" wrapText="1"/>
      <protection/>
    </xf>
    <xf numFmtId="166" fontId="18" fillId="3" borderId="3" xfId="0" applyNumberFormat="1" applyFont="1" applyFill="1" applyBorder="1" applyAlignment="1">
      <alignment horizontal="justify" vertical="center" wrapText="1"/>
    </xf>
    <xf numFmtId="166" fontId="18" fillId="3" borderId="3" xfId="0" applyNumberFormat="1" applyFont="1" applyFill="1" applyBorder="1" applyAlignment="1">
      <alignment wrapText="1"/>
    </xf>
    <xf numFmtId="172" fontId="18" fillId="3" borderId="3" xfId="0" applyNumberFormat="1" applyFont="1" applyFill="1" applyBorder="1" applyAlignment="1">
      <alignment horizontal="center" vertical="center"/>
    </xf>
    <xf numFmtId="164" fontId="5" fillId="3" borderId="3" xfId="0" applyFont="1" applyFill="1" applyBorder="1" applyAlignment="1">
      <alignment horizontal="center" vertical="center"/>
    </xf>
    <xf numFmtId="164" fontId="5" fillId="0" borderId="1" xfId="0" applyFont="1" applyFill="1" applyBorder="1" applyAlignment="1">
      <alignment vertical="center" wrapText="1"/>
    </xf>
    <xf numFmtId="164" fontId="5" fillId="0" borderId="1" xfId="20" applyNumberFormat="1" applyFont="1" applyFill="1" applyBorder="1" applyAlignment="1" applyProtection="1">
      <alignment horizontal="left" vertical="center" wrapText="1"/>
      <protection/>
    </xf>
    <xf numFmtId="164" fontId="5" fillId="0" borderId="1" xfId="20" applyNumberFormat="1" applyFont="1" applyFill="1" applyBorder="1" applyAlignment="1" applyProtection="1">
      <alignment horizontal="center" vertical="center" wrapText="1"/>
      <protection/>
    </xf>
    <xf numFmtId="168" fontId="5" fillId="0" borderId="1" xfId="0" applyNumberFormat="1" applyFont="1" applyFill="1" applyBorder="1" applyAlignment="1">
      <alignment horizontal="right" vertical="center"/>
    </xf>
    <xf numFmtId="164" fontId="5" fillId="0" borderId="3" xfId="0" applyFont="1" applyFill="1" applyBorder="1" applyAlignment="1">
      <alignment vertical="center" wrapText="1"/>
    </xf>
    <xf numFmtId="164" fontId="5" fillId="0" borderId="3" xfId="20" applyNumberFormat="1" applyFont="1" applyFill="1" applyBorder="1" applyAlignment="1" applyProtection="1">
      <alignment horizontal="center" vertical="center" wrapText="1"/>
      <protection/>
    </xf>
    <xf numFmtId="164" fontId="5" fillId="0" borderId="3" xfId="20" applyNumberFormat="1" applyFont="1" applyFill="1" applyBorder="1" applyAlignment="1" applyProtection="1">
      <alignment horizontal="left" vertical="center" wrapText="1"/>
      <protection/>
    </xf>
    <xf numFmtId="164" fontId="5" fillId="0" borderId="3" xfId="0" applyFont="1" applyFill="1" applyBorder="1" applyAlignment="1">
      <alignment horizontal="left" vertical="center" wrapText="1"/>
    </xf>
    <xf numFmtId="168" fontId="5" fillId="0" borderId="1" xfId="0" applyNumberFormat="1" applyFont="1" applyFill="1" applyBorder="1" applyAlignment="1">
      <alignment horizontal="right" vertical="center" wrapText="1"/>
    </xf>
    <xf numFmtId="164" fontId="24" fillId="0" borderId="1" xfId="20" applyNumberFormat="1" applyFont="1" applyFill="1" applyBorder="1" applyAlignment="1" applyProtection="1">
      <alignment horizontal="center" vertical="center" wrapText="1"/>
      <protection/>
    </xf>
    <xf numFmtId="164" fontId="5" fillId="0" borderId="4" xfId="0" applyFont="1" applyFill="1" applyBorder="1" applyAlignment="1">
      <alignment vertical="center" wrapText="1"/>
    </xf>
    <xf numFmtId="164" fontId="5" fillId="0" borderId="1" xfId="0" applyFont="1" applyFill="1" applyBorder="1" applyAlignment="1">
      <alignment vertical="center"/>
    </xf>
    <xf numFmtId="164" fontId="5" fillId="3" borderId="1" xfId="0" applyFont="1" applyFill="1" applyBorder="1" applyAlignment="1">
      <alignment vertical="center" wrapText="1"/>
    </xf>
    <xf numFmtId="172" fontId="5" fillId="3" borderId="1" xfId="15" applyNumberFormat="1" applyFont="1" applyFill="1" applyBorder="1" applyAlignment="1" applyProtection="1">
      <alignment vertical="center" wrapText="1"/>
      <protection/>
    </xf>
    <xf numFmtId="166" fontId="5" fillId="3" borderId="1" xfId="15" applyNumberFormat="1" applyFont="1" applyFill="1" applyBorder="1" applyAlignment="1" applyProtection="1">
      <alignment vertical="center" wrapText="1"/>
      <protection/>
    </xf>
    <xf numFmtId="166" fontId="5" fillId="3" borderId="3" xfId="0" applyNumberFormat="1" applyFont="1" applyFill="1" applyBorder="1" applyAlignment="1">
      <alignment horizontal="distributed" vertical="center" wrapText="1"/>
    </xf>
    <xf numFmtId="166" fontId="5" fillId="3" borderId="3" xfId="0" applyNumberFormat="1" applyFont="1" applyFill="1" applyBorder="1" applyAlignment="1">
      <alignment wrapText="1"/>
    </xf>
    <xf numFmtId="172" fontId="5" fillId="3" borderId="1" xfId="0" applyNumberFormat="1" applyFont="1" applyFill="1" applyBorder="1" applyAlignment="1">
      <alignment horizontal="center" vertical="center"/>
    </xf>
    <xf numFmtId="164" fontId="5" fillId="3" borderId="1" xfId="0" applyFont="1" applyFill="1" applyBorder="1" applyAlignment="1">
      <alignment horizontal="center" vertical="center"/>
    </xf>
    <xf numFmtId="164" fontId="5" fillId="3" borderId="3" xfId="0" applyFont="1" applyFill="1" applyBorder="1" applyAlignment="1">
      <alignment horizontal="center" vertical="center" wrapText="1"/>
    </xf>
    <xf numFmtId="168" fontId="5" fillId="2" borderId="1" xfId="0" applyNumberFormat="1" applyFont="1" applyFill="1" applyBorder="1" applyAlignment="1">
      <alignment horizontal="right" vertical="center"/>
    </xf>
    <xf numFmtId="164" fontId="25" fillId="0" borderId="0" xfId="0" applyFont="1" applyAlignment="1">
      <alignment vertical="center"/>
    </xf>
    <xf numFmtId="164" fontId="5" fillId="0" borderId="0" xfId="0" applyFont="1" applyAlignment="1">
      <alignment horizontal="center" vertical="center"/>
    </xf>
    <xf numFmtId="164" fontId="5" fillId="0" borderId="0" xfId="26" applyFont="1" applyBorder="1" applyAlignment="1">
      <alignment horizontal="left" vertical="top" wrapText="1"/>
      <protection/>
    </xf>
    <xf numFmtId="164" fontId="5" fillId="0" borderId="0" xfId="0" applyFont="1" applyFill="1" applyAlignment="1">
      <alignment horizontal="left"/>
    </xf>
    <xf numFmtId="166" fontId="5" fillId="0" borderId="0" xfId="0" applyNumberFormat="1" applyFont="1" applyFill="1" applyAlignment="1">
      <alignment/>
    </xf>
    <xf numFmtId="166" fontId="5" fillId="0" borderId="0" xfId="0" applyNumberFormat="1" applyFont="1" applyFill="1" applyAlignment="1">
      <alignment horizontal="left"/>
    </xf>
    <xf numFmtId="164" fontId="12" fillId="0" borderId="0" xfId="0" applyFont="1" applyFill="1" applyBorder="1" applyAlignment="1">
      <alignment horizontal="center"/>
    </xf>
    <xf numFmtId="164" fontId="5" fillId="0" borderId="0" xfId="0" applyFont="1" applyFill="1" applyBorder="1" applyAlignment="1">
      <alignment horizontal="center"/>
    </xf>
    <xf numFmtId="164" fontId="14" fillId="0" borderId="0" xfId="0" applyFont="1" applyFill="1" applyAlignment="1">
      <alignment/>
    </xf>
    <xf numFmtId="164" fontId="15" fillId="0" borderId="1" xfId="0" applyFont="1" applyFill="1" applyBorder="1" applyAlignment="1">
      <alignment horizontal="center" vertical="center"/>
    </xf>
    <xf numFmtId="164" fontId="16" fillId="0" borderId="1" xfId="0" applyFont="1" applyFill="1" applyBorder="1" applyAlignment="1">
      <alignment horizontal="center" vertical="center" wrapText="1"/>
    </xf>
    <xf numFmtId="164" fontId="15" fillId="0" borderId="1" xfId="26" applyFont="1" applyFill="1" applyBorder="1" applyAlignment="1">
      <alignment horizontal="left" vertical="center" wrapText="1"/>
      <protection/>
    </xf>
    <xf numFmtId="164" fontId="17" fillId="0" borderId="1" xfId="0" applyFont="1" applyFill="1" applyBorder="1" applyAlignment="1">
      <alignment horizontal="center" vertical="center" wrapText="1"/>
    </xf>
    <xf numFmtId="164" fontId="16" fillId="0" borderId="1" xfId="26" applyFont="1" applyFill="1" applyBorder="1" applyAlignment="1">
      <alignment horizontal="center" vertical="center" wrapText="1"/>
      <protection/>
    </xf>
    <xf numFmtId="164" fontId="15" fillId="0" borderId="1" xfId="26" applyFont="1" applyFill="1" applyBorder="1" applyAlignment="1">
      <alignment horizontal="center" vertical="center" wrapText="1"/>
      <protection/>
    </xf>
    <xf numFmtId="164" fontId="4" fillId="0" borderId="6" xfId="0" applyFont="1" applyFill="1" applyBorder="1" applyAlignment="1">
      <alignment horizontal="center" vertical="center" wrapText="1"/>
    </xf>
    <xf numFmtId="164" fontId="4" fillId="0" borderId="1" xfId="0" applyFont="1" applyFill="1" applyBorder="1" applyAlignment="1">
      <alignment horizontal="left" vertical="center" wrapText="1"/>
    </xf>
    <xf numFmtId="166" fontId="4" fillId="0" borderId="1" xfId="0" applyNumberFormat="1" applyFont="1" applyFill="1" applyBorder="1" applyAlignment="1">
      <alignment horizontal="right" vertical="center" wrapText="1"/>
    </xf>
    <xf numFmtId="164" fontId="5" fillId="0" borderId="1" xfId="25" applyFont="1" applyFill="1" applyBorder="1" applyAlignment="1">
      <alignment vertical="center" wrapText="1"/>
      <protection/>
    </xf>
    <xf numFmtId="164" fontId="23" fillId="0" borderId="1" xfId="0" applyFont="1" applyFill="1" applyBorder="1" applyAlignment="1">
      <alignment vertical="top" wrapText="1"/>
    </xf>
    <xf numFmtId="164" fontId="4" fillId="0" borderId="10" xfId="20" applyNumberFormat="1" applyFont="1" applyFill="1" applyBorder="1" applyAlignment="1" applyProtection="1">
      <alignment horizontal="center" vertical="center" wrapText="1"/>
      <protection/>
    </xf>
    <xf numFmtId="171" fontId="4" fillId="0" borderId="1" xfId="24" applyNumberFormat="1" applyFont="1" applyFill="1" applyBorder="1" applyAlignment="1" applyProtection="1">
      <alignment horizontal="right" vertical="center" wrapText="1"/>
      <protection/>
    </xf>
    <xf numFmtId="171" fontId="5" fillId="0" borderId="5" xfId="0" applyNumberFormat="1" applyFont="1" applyFill="1" applyBorder="1" applyAlignment="1">
      <alignment horizontal="right" vertical="center"/>
    </xf>
    <xf numFmtId="171" fontId="5" fillId="0" borderId="1" xfId="0" applyNumberFormat="1" applyFont="1" applyFill="1" applyBorder="1" applyAlignment="1">
      <alignment horizontal="right" vertical="center"/>
    </xf>
    <xf numFmtId="167" fontId="18" fillId="0" borderId="1" xfId="15" applyNumberFormat="1" applyFont="1" applyFill="1" applyBorder="1" applyAlignment="1" applyProtection="1">
      <alignment horizontal="center" vertical="center"/>
      <protection/>
    </xf>
    <xf numFmtId="164" fontId="26" fillId="0" borderId="1" xfId="0" applyFont="1" applyFill="1" applyBorder="1" applyAlignment="1">
      <alignment horizontal="center" vertical="center"/>
    </xf>
    <xf numFmtId="173" fontId="18" fillId="0" borderId="1" xfId="15" applyNumberFormat="1" applyFont="1" applyFill="1" applyBorder="1" applyAlignment="1" applyProtection="1">
      <alignment horizontal="center" vertical="center" wrapText="1"/>
      <protection/>
    </xf>
    <xf numFmtId="164" fontId="5" fillId="0" borderId="0" xfId="25" applyFont="1" applyFill="1" applyBorder="1" applyAlignment="1">
      <alignment vertical="center" wrapText="1"/>
      <protection/>
    </xf>
    <xf numFmtId="164" fontId="23" fillId="0" borderId="0" xfId="0" applyFont="1" applyFill="1" applyBorder="1" applyAlignment="1">
      <alignment vertical="top" wrapText="1"/>
    </xf>
    <xf numFmtId="171" fontId="4" fillId="0" borderId="0" xfId="24" applyNumberFormat="1" applyFont="1" applyFill="1" applyBorder="1" applyAlignment="1" applyProtection="1">
      <alignment horizontal="right" vertical="center" wrapText="1"/>
      <protection/>
    </xf>
    <xf numFmtId="173" fontId="18" fillId="0" borderId="0" xfId="15" applyNumberFormat="1" applyFont="1" applyFill="1" applyBorder="1" applyAlignment="1" applyProtection="1">
      <alignment horizontal="center" vertical="center" wrapText="1"/>
      <protection/>
    </xf>
    <xf numFmtId="164" fontId="4" fillId="0" borderId="3" xfId="0" applyFont="1" applyFill="1" applyBorder="1" applyAlignment="1">
      <alignment horizontal="center" vertical="center" wrapText="1"/>
    </xf>
    <xf numFmtId="164" fontId="5" fillId="0" borderId="0" xfId="0" applyFont="1" applyFill="1" applyAlignment="1">
      <alignment vertical="center"/>
    </xf>
    <xf numFmtId="164" fontId="5" fillId="0" borderId="0" xfId="0" applyFont="1" applyFill="1" applyAlignment="1">
      <alignment horizontal="left" vertical="center"/>
    </xf>
    <xf numFmtId="166" fontId="5" fillId="0" borderId="0" xfId="0" applyNumberFormat="1" applyFont="1" applyFill="1" applyAlignment="1">
      <alignment vertical="center"/>
    </xf>
    <xf numFmtId="166" fontId="5" fillId="0" borderId="0" xfId="0" applyNumberFormat="1" applyFont="1" applyFill="1" applyAlignment="1">
      <alignment horizontal="left" vertical="center"/>
    </xf>
    <xf numFmtId="164" fontId="14" fillId="0" borderId="0" xfId="0" applyFont="1" applyFill="1" applyAlignment="1">
      <alignment vertical="center"/>
    </xf>
    <xf numFmtId="164" fontId="5" fillId="0" borderId="0" xfId="26" applyFont="1" applyFill="1" applyAlignment="1">
      <alignment vertical="center" wrapText="1"/>
      <protection/>
    </xf>
    <xf numFmtId="164" fontId="18" fillId="0" borderId="0" xfId="26" applyFont="1" applyFill="1" applyBorder="1" applyAlignment="1">
      <alignment horizontal="left" vertical="top" wrapText="1"/>
      <protection/>
    </xf>
    <xf numFmtId="164" fontId="4" fillId="0" borderId="4" xfId="0" applyFont="1" applyBorder="1" applyAlignment="1">
      <alignment horizontal="center" vertical="center" wrapText="1"/>
    </xf>
    <xf numFmtId="164" fontId="18" fillId="0" borderId="1" xfId="0" applyFont="1" applyBorder="1" applyAlignment="1">
      <alignment horizontal="left" vertical="center" wrapText="1"/>
    </xf>
    <xf numFmtId="164" fontId="18" fillId="0" borderId="5" xfId="0" applyFont="1" applyBorder="1" applyAlignment="1">
      <alignment horizontal="left" vertical="center" wrapText="1"/>
    </xf>
    <xf numFmtId="168" fontId="18" fillId="0" borderId="6" xfId="0" applyNumberFormat="1" applyFont="1" applyFill="1" applyBorder="1" applyAlignment="1">
      <alignment horizontal="right" vertical="center"/>
    </xf>
    <xf numFmtId="168" fontId="18" fillId="0" borderId="4" xfId="0" applyNumberFormat="1" applyFont="1" applyFill="1" applyBorder="1" applyAlignment="1">
      <alignment horizontal="right" vertical="center"/>
    </xf>
    <xf numFmtId="164" fontId="27" fillId="0" borderId="1" xfId="20" applyNumberFormat="1" applyFont="1" applyFill="1" applyBorder="1" applyAlignment="1" applyProtection="1">
      <alignment horizontal="center" vertical="center" wrapText="1"/>
      <protection/>
    </xf>
    <xf numFmtId="164" fontId="18" fillId="0" borderId="4" xfId="20" applyNumberFormat="1" applyFont="1" applyFill="1" applyBorder="1" applyAlignment="1" applyProtection="1">
      <alignment horizontal="center" vertical="center" wrapText="1"/>
      <protection/>
    </xf>
    <xf numFmtId="164" fontId="18" fillId="5" borderId="4" xfId="0" applyFont="1" applyFill="1" applyBorder="1" applyAlignment="1">
      <alignment horizontal="center" vertical="center"/>
    </xf>
    <xf numFmtId="164" fontId="18" fillId="0" borderId="8" xfId="0" applyFont="1" applyFill="1" applyBorder="1" applyAlignment="1">
      <alignment horizontal="center" vertical="center"/>
    </xf>
    <xf numFmtId="164" fontId="27" fillId="0" borderId="4" xfId="20" applyNumberFormat="1" applyFont="1" applyFill="1" applyBorder="1" applyAlignment="1" applyProtection="1">
      <alignment horizontal="center" vertical="center" wrapText="1"/>
      <protection/>
    </xf>
    <xf numFmtId="164" fontId="18" fillId="0" borderId="3" xfId="0" applyFont="1" applyBorder="1" applyAlignment="1">
      <alignment horizontal="left" vertical="center" wrapText="1"/>
    </xf>
    <xf numFmtId="164" fontId="18" fillId="0" borderId="3" xfId="0" applyFont="1" applyFill="1" applyBorder="1" applyAlignment="1">
      <alignment horizontal="center" vertical="center"/>
    </xf>
    <xf numFmtId="168" fontId="5" fillId="2" borderId="3" xfId="0" applyNumberFormat="1" applyFont="1" applyFill="1" applyBorder="1" applyAlignment="1">
      <alignment horizontal="right" vertical="center"/>
    </xf>
    <xf numFmtId="164" fontId="5" fillId="2" borderId="3" xfId="0" applyFont="1" applyFill="1" applyBorder="1" applyAlignment="1">
      <alignment horizontal="left" vertical="center" wrapText="1"/>
    </xf>
    <xf numFmtId="164" fontId="5" fillId="2" borderId="3" xfId="0" applyFont="1" applyFill="1" applyBorder="1" applyAlignment="1">
      <alignment horizontal="center" vertical="center"/>
    </xf>
    <xf numFmtId="164" fontId="5" fillId="2" borderId="3" xfId="0" applyFont="1" applyFill="1" applyBorder="1" applyAlignment="1">
      <alignment vertical="center"/>
    </xf>
    <xf numFmtId="164" fontId="5" fillId="0" borderId="0" xfId="0" applyFont="1" applyAlignment="1">
      <alignment vertical="top"/>
    </xf>
    <xf numFmtId="164" fontId="5" fillId="0" borderId="0" xfId="0" applyFont="1" applyAlignment="1">
      <alignment horizontal="left" vertical="top"/>
    </xf>
    <xf numFmtId="166" fontId="5" fillId="0" borderId="0" xfId="0" applyNumberFormat="1" applyFont="1" applyAlignment="1">
      <alignment vertical="top"/>
    </xf>
    <xf numFmtId="164" fontId="5" fillId="0" borderId="4" xfId="0" applyFont="1" applyBorder="1" applyAlignment="1">
      <alignment horizontal="center" vertical="center"/>
    </xf>
    <xf numFmtId="164" fontId="5" fillId="0" borderId="4" xfId="0" applyFont="1" applyBorder="1" applyAlignment="1">
      <alignment horizontal="center" vertical="center" wrapText="1"/>
    </xf>
    <xf numFmtId="164" fontId="15" fillId="0" borderId="4" xfId="0" applyFont="1" applyBorder="1" applyAlignment="1">
      <alignment horizontal="center" vertical="center"/>
    </xf>
    <xf numFmtId="164" fontId="16" fillId="0" borderId="4" xfId="0" applyFont="1" applyBorder="1" applyAlignment="1">
      <alignment horizontal="center" vertical="center" wrapText="1"/>
    </xf>
    <xf numFmtId="164" fontId="15" fillId="0" borderId="4" xfId="26" applyFont="1" applyBorder="1" applyAlignment="1">
      <alignment horizontal="center" vertical="center" wrapText="1"/>
      <protection/>
    </xf>
    <xf numFmtId="164" fontId="17" fillId="0" borderId="4" xfId="0" applyFont="1" applyBorder="1" applyAlignment="1">
      <alignment horizontal="center" vertical="center" wrapText="1"/>
    </xf>
    <xf numFmtId="166" fontId="4" fillId="0" borderId="4" xfId="0" applyNumberFormat="1" applyFont="1" applyBorder="1" applyAlignment="1">
      <alignment horizontal="center" vertical="center" wrapText="1"/>
    </xf>
    <xf numFmtId="164" fontId="5" fillId="0" borderId="1" xfId="0" applyFont="1" applyFill="1" applyBorder="1" applyAlignment="1">
      <alignment horizontal="left" vertical="center" wrapText="1"/>
    </xf>
    <xf numFmtId="164" fontId="18" fillId="5" borderId="1" xfId="0" applyNumberFormat="1" applyFont="1" applyFill="1" applyBorder="1" applyAlignment="1">
      <alignment horizontal="left" vertical="center" wrapText="1"/>
    </xf>
    <xf numFmtId="164" fontId="18" fillId="5" borderId="1" xfId="20" applyNumberFormat="1" applyFont="1" applyFill="1" applyBorder="1" applyAlignment="1" applyProtection="1">
      <alignment horizontal="left" vertical="center" wrapText="1"/>
      <protection/>
    </xf>
    <xf numFmtId="164" fontId="18" fillId="5" borderId="1" xfId="20" applyNumberFormat="1" applyFont="1" applyFill="1" applyBorder="1" applyAlignment="1" applyProtection="1">
      <alignment horizontal="center" vertical="center" wrapText="1"/>
      <protection/>
    </xf>
    <xf numFmtId="171" fontId="18" fillId="5" borderId="1" xfId="0" applyNumberFormat="1" applyFont="1" applyFill="1" applyBorder="1" applyAlignment="1">
      <alignment horizontal="right" vertical="center" wrapText="1"/>
    </xf>
    <xf numFmtId="167" fontId="18" fillId="5" borderId="1" xfId="0" applyNumberFormat="1" applyFont="1" applyFill="1" applyBorder="1" applyAlignment="1">
      <alignment horizontal="right" vertical="center"/>
    </xf>
    <xf numFmtId="164" fontId="18" fillId="5" borderId="1" xfId="0" applyFont="1" applyFill="1" applyBorder="1" applyAlignment="1">
      <alignment horizontal="center" vertical="center" wrapText="1"/>
    </xf>
    <xf numFmtId="164" fontId="18" fillId="5" borderId="1" xfId="0" applyFont="1" applyFill="1" applyBorder="1" applyAlignment="1">
      <alignment horizontal="center" vertical="center"/>
    </xf>
    <xf numFmtId="164" fontId="2" fillId="0" borderId="0" xfId="0" applyFont="1" applyFill="1" applyAlignment="1">
      <alignment/>
    </xf>
    <xf numFmtId="164" fontId="18" fillId="5" borderId="1" xfId="0" applyFont="1" applyFill="1" applyBorder="1" applyAlignment="1">
      <alignment horizontal="left" vertical="center" wrapText="1"/>
    </xf>
    <xf numFmtId="164" fontId="18" fillId="5" borderId="1" xfId="0" applyFont="1" applyFill="1" applyBorder="1" applyAlignment="1">
      <alignment vertical="center"/>
    </xf>
    <xf numFmtId="167" fontId="18" fillId="5" borderId="1" xfId="0" applyNumberFormat="1" applyFont="1" applyFill="1" applyBorder="1" applyAlignment="1">
      <alignment horizontal="right" vertical="center" wrapText="1"/>
    </xf>
    <xf numFmtId="164" fontId="5" fillId="0" borderId="1" xfId="0" applyNumberFormat="1" applyFont="1" applyBorder="1" applyAlignment="1">
      <alignment horizontal="left" vertical="top" wrapText="1"/>
    </xf>
    <xf numFmtId="164" fontId="18" fillId="0" borderId="1" xfId="0" applyNumberFormat="1" applyFont="1" applyBorder="1" applyAlignment="1">
      <alignment horizontal="left" vertical="center" wrapText="1"/>
    </xf>
    <xf numFmtId="164" fontId="18" fillId="0" borderId="1" xfId="0" applyFont="1" applyFill="1" applyBorder="1" applyAlignment="1">
      <alignment horizontal="center" vertical="center" wrapText="1"/>
    </xf>
    <xf numFmtId="171" fontId="18" fillId="0" borderId="1" xfId="0" applyNumberFormat="1" applyFont="1" applyBorder="1" applyAlignment="1">
      <alignment horizontal="right" vertical="center" wrapText="1"/>
    </xf>
    <xf numFmtId="167" fontId="18" fillId="0" borderId="1" xfId="0" applyNumberFormat="1" applyFont="1" applyFill="1" applyBorder="1" applyAlignment="1">
      <alignment horizontal="right" vertical="center" wrapText="1"/>
    </xf>
    <xf numFmtId="167" fontId="18" fillId="0" borderId="1" xfId="0" applyNumberFormat="1" applyFont="1" applyFill="1" applyBorder="1" applyAlignment="1">
      <alignment horizontal="right" vertical="center"/>
    </xf>
    <xf numFmtId="164" fontId="18" fillId="0" borderId="1" xfId="0" applyFont="1" applyFill="1" applyBorder="1" applyAlignment="1">
      <alignment horizontal="left" vertical="center" wrapText="1"/>
    </xf>
    <xf numFmtId="171" fontId="5" fillId="0" borderId="1" xfId="0" applyNumberFormat="1" applyFont="1" applyBorder="1" applyAlignment="1">
      <alignment horizontal="right" vertical="center" wrapText="1"/>
    </xf>
    <xf numFmtId="164" fontId="18" fillId="0" borderId="1" xfId="0" applyFont="1" applyFill="1" applyBorder="1" applyAlignment="1">
      <alignment horizontal="center" vertical="center"/>
    </xf>
    <xf numFmtId="171" fontId="5" fillId="0" borderId="1" xfId="0" applyNumberFormat="1" applyFont="1" applyBorder="1" applyAlignment="1">
      <alignment horizontal="left" vertical="center" wrapText="1"/>
    </xf>
    <xf numFmtId="171" fontId="5" fillId="0" borderId="1" xfId="0" applyNumberFormat="1" applyFont="1" applyBorder="1" applyAlignment="1">
      <alignment horizontal="center" vertical="center" wrapText="1"/>
    </xf>
    <xf numFmtId="164" fontId="5" fillId="3" borderId="1" xfId="0" applyNumberFormat="1" applyFont="1" applyFill="1" applyBorder="1" applyAlignment="1">
      <alignment horizontal="center" vertical="top" wrapText="1"/>
    </xf>
    <xf numFmtId="164" fontId="5" fillId="3" borderId="1" xfId="0" applyNumberFormat="1" applyFont="1" applyFill="1" applyBorder="1" applyAlignment="1">
      <alignment horizontal="left" vertical="top" wrapText="1"/>
    </xf>
    <xf numFmtId="171" fontId="5" fillId="3" borderId="1" xfId="0" applyNumberFormat="1" applyFont="1" applyFill="1" applyBorder="1" applyAlignment="1">
      <alignment horizontal="right" vertical="center" wrapText="1"/>
    </xf>
    <xf numFmtId="164" fontId="18" fillId="3" borderId="1" xfId="0" applyFont="1" applyFill="1" applyBorder="1" applyAlignment="1">
      <alignment horizontal="center" vertical="center" wrapText="1"/>
    </xf>
    <xf numFmtId="171" fontId="5" fillId="3" borderId="1" xfId="0" applyNumberFormat="1" applyFont="1" applyFill="1" applyBorder="1" applyAlignment="1">
      <alignment horizontal="left" vertical="center" wrapText="1"/>
    </xf>
    <xf numFmtId="171" fontId="5" fillId="3" borderId="1" xfId="0" applyNumberFormat="1" applyFont="1" applyFill="1" applyBorder="1" applyAlignment="1">
      <alignment horizontal="center" vertical="center" wrapText="1"/>
    </xf>
    <xf numFmtId="164" fontId="5" fillId="5" borderId="1" xfId="0" applyNumberFormat="1" applyFont="1" applyFill="1" applyBorder="1" applyAlignment="1">
      <alignment horizontal="left" vertical="top" wrapText="1"/>
    </xf>
    <xf numFmtId="164" fontId="5" fillId="5" borderId="1" xfId="0" applyNumberFormat="1" applyFont="1" applyFill="1" applyBorder="1" applyAlignment="1">
      <alignment horizontal="left" vertical="center" wrapText="1"/>
    </xf>
    <xf numFmtId="164" fontId="5" fillId="5" borderId="1" xfId="20" applyNumberFormat="1" applyFont="1" applyFill="1" applyBorder="1" applyAlignment="1" applyProtection="1">
      <alignment horizontal="center" vertical="center" wrapText="1"/>
      <protection/>
    </xf>
    <xf numFmtId="171" fontId="5" fillId="5"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4" fontId="5" fillId="5" borderId="5" xfId="0" applyFont="1" applyFill="1" applyBorder="1" applyAlignment="1">
      <alignment horizontal="center" vertical="center" wrapText="1"/>
    </xf>
    <xf numFmtId="164" fontId="5" fillId="5" borderId="1" xfId="0" applyFont="1" applyFill="1" applyBorder="1" applyAlignment="1">
      <alignment horizontal="center" vertical="center"/>
    </xf>
    <xf numFmtId="164" fontId="5" fillId="5" borderId="1" xfId="0" applyFont="1" applyFill="1" applyBorder="1" applyAlignment="1">
      <alignment horizontal="center" vertical="center" wrapText="1"/>
    </xf>
    <xf numFmtId="164" fontId="5" fillId="5" borderId="1" xfId="0" applyFont="1" applyFill="1" applyBorder="1" applyAlignment="1">
      <alignment horizontal="left" vertical="center" wrapText="1"/>
    </xf>
    <xf numFmtId="167" fontId="5" fillId="5" borderId="1" xfId="0" applyNumberFormat="1" applyFont="1" applyFill="1" applyBorder="1" applyAlignment="1">
      <alignment horizontal="right" vertical="center" wrapText="1"/>
    </xf>
    <xf numFmtId="164" fontId="5" fillId="5" borderId="4" xfId="0" applyNumberFormat="1" applyFont="1" applyFill="1" applyBorder="1" applyAlignment="1">
      <alignment horizontal="left" vertical="top" wrapText="1"/>
    </xf>
    <xf numFmtId="164" fontId="5" fillId="5" borderId="4" xfId="0" applyNumberFormat="1" applyFont="1" applyFill="1" applyBorder="1" applyAlignment="1">
      <alignment horizontal="left" vertical="center" wrapText="1"/>
    </xf>
    <xf numFmtId="164" fontId="5" fillId="5" borderId="4" xfId="0" applyFont="1" applyFill="1" applyBorder="1" applyAlignment="1">
      <alignment horizontal="center" vertical="center" wrapText="1"/>
    </xf>
    <xf numFmtId="171" fontId="5" fillId="5" borderId="4" xfId="0" applyNumberFormat="1" applyFont="1" applyFill="1" applyBorder="1" applyAlignment="1">
      <alignment horizontal="right" vertical="center" wrapText="1"/>
    </xf>
    <xf numFmtId="167" fontId="5" fillId="5" borderId="4" xfId="0" applyNumberFormat="1" applyFont="1" applyFill="1" applyBorder="1" applyAlignment="1">
      <alignment horizontal="right" vertical="center" wrapText="1"/>
    </xf>
    <xf numFmtId="167" fontId="5" fillId="5" borderId="4" xfId="0" applyNumberFormat="1" applyFont="1" applyFill="1" applyBorder="1" applyAlignment="1">
      <alignment horizontal="right" vertical="center"/>
    </xf>
    <xf numFmtId="164" fontId="5" fillId="5" borderId="4" xfId="0" applyFont="1" applyFill="1" applyBorder="1" applyAlignment="1">
      <alignment horizontal="left" vertical="center" wrapText="1"/>
    </xf>
    <xf numFmtId="164" fontId="5" fillId="5" borderId="8" xfId="0" applyFont="1" applyFill="1" applyBorder="1" applyAlignment="1">
      <alignment horizontal="center" vertical="center" wrapText="1"/>
    </xf>
    <xf numFmtId="164" fontId="5" fillId="5" borderId="4" xfId="0" applyFont="1" applyFill="1" applyBorder="1" applyAlignment="1">
      <alignment horizontal="center" vertical="center"/>
    </xf>
    <xf numFmtId="167" fontId="5" fillId="5" borderId="6" xfId="0" applyNumberFormat="1" applyFont="1" applyFill="1" applyBorder="1" applyAlignment="1">
      <alignment horizontal="right" vertical="center" wrapText="1"/>
    </xf>
    <xf numFmtId="171" fontId="5" fillId="5" borderId="5" xfId="0" applyNumberFormat="1" applyFont="1" applyFill="1" applyBorder="1" applyAlignment="1">
      <alignment horizontal="right" vertical="center" wrapText="1"/>
    </xf>
    <xf numFmtId="164" fontId="18" fillId="5" borderId="4" xfId="0" applyNumberFormat="1" applyFont="1" applyFill="1" applyBorder="1" applyAlignment="1">
      <alignment horizontal="left" vertical="center" wrapText="1"/>
    </xf>
    <xf numFmtId="164" fontId="18" fillId="5" borderId="4" xfId="0" applyFont="1" applyFill="1" applyBorder="1" applyAlignment="1">
      <alignment horizontal="center" vertical="center" wrapText="1"/>
    </xf>
    <xf numFmtId="164" fontId="5" fillId="6" borderId="1" xfId="0" applyFont="1" applyFill="1" applyBorder="1" applyAlignment="1">
      <alignment horizontal="center" vertical="center" wrapText="1"/>
    </xf>
    <xf numFmtId="164" fontId="5" fillId="6" borderId="1" xfId="20" applyNumberFormat="1" applyFont="1" applyFill="1" applyBorder="1" applyAlignment="1" applyProtection="1">
      <alignment horizontal="left" vertical="center" wrapText="1"/>
      <protection/>
    </xf>
    <xf numFmtId="164" fontId="5" fillId="6" borderId="1" xfId="20" applyNumberFormat="1" applyFont="1" applyFill="1" applyBorder="1" applyAlignment="1" applyProtection="1">
      <alignment vertical="center" wrapText="1"/>
      <protection/>
    </xf>
    <xf numFmtId="167" fontId="5" fillId="6" borderId="1" xfId="0" applyNumberFormat="1" applyFont="1" applyFill="1" applyBorder="1" applyAlignment="1">
      <alignment horizontal="right" vertical="center"/>
    </xf>
    <xf numFmtId="164" fontId="5" fillId="6" borderId="1" xfId="20" applyNumberFormat="1" applyFont="1" applyFill="1" applyBorder="1" applyAlignment="1" applyProtection="1">
      <alignment horizontal="center" vertical="center" wrapText="1"/>
      <protection/>
    </xf>
    <xf numFmtId="164" fontId="5" fillId="6" borderId="1" xfId="0" applyFont="1" applyFill="1" applyBorder="1" applyAlignment="1">
      <alignment horizontal="center" vertical="center"/>
    </xf>
    <xf numFmtId="164" fontId="2" fillId="0" borderId="0" xfId="0" applyFont="1" applyAlignment="1">
      <alignment/>
    </xf>
    <xf numFmtId="164" fontId="13" fillId="0" borderId="3" xfId="0" applyFont="1" applyFill="1" applyBorder="1" applyAlignment="1">
      <alignment horizontal="center" vertical="center"/>
    </xf>
    <xf numFmtId="167" fontId="13" fillId="0" borderId="1" xfId="0" applyNumberFormat="1" applyFont="1" applyFill="1" applyBorder="1" applyAlignment="1">
      <alignment horizontal="right" vertical="center"/>
    </xf>
    <xf numFmtId="164" fontId="2" fillId="0" borderId="1" xfId="0" applyFont="1" applyBorder="1" applyAlignment="1">
      <alignment horizontal="center" vertical="center"/>
    </xf>
    <xf numFmtId="164" fontId="5" fillId="0" borderId="1" xfId="0" applyFont="1" applyFill="1" applyBorder="1" applyAlignment="1">
      <alignment horizontal="right" vertical="center" wrapText="1"/>
    </xf>
    <xf numFmtId="164" fontId="4" fillId="0" borderId="1" xfId="0" applyFont="1" applyBorder="1" applyAlignment="1">
      <alignment vertical="center" wrapText="1"/>
    </xf>
    <xf numFmtId="164" fontId="13" fillId="0" borderId="1" xfId="20" applyNumberFormat="1" applyFont="1" applyFill="1" applyBorder="1" applyAlignment="1" applyProtection="1">
      <alignment horizontal="center" vertical="center" wrapText="1"/>
      <protection/>
    </xf>
    <xf numFmtId="168" fontId="13" fillId="0" borderId="1" xfId="0" applyNumberFormat="1" applyFont="1" applyBorder="1" applyAlignment="1">
      <alignment horizontal="right" vertical="center"/>
    </xf>
    <xf numFmtId="164" fontId="5" fillId="3" borderId="0" xfId="0" applyFont="1" applyFill="1" applyAlignment="1">
      <alignment/>
    </xf>
    <xf numFmtId="174" fontId="5" fillId="0" borderId="1" xfId="0" applyNumberFormat="1" applyFont="1" applyFill="1" applyBorder="1" applyAlignment="1">
      <alignment horizontal="left" vertical="center"/>
    </xf>
    <xf numFmtId="166" fontId="5" fillId="0" borderId="1" xfId="20" applyNumberFormat="1" applyFont="1" applyFill="1" applyBorder="1" applyAlignment="1" applyProtection="1">
      <alignment horizontal="left" vertical="center" wrapText="1"/>
      <protection/>
    </xf>
    <xf numFmtId="167" fontId="5" fillId="0" borderId="1" xfId="0" applyNumberFormat="1" applyFont="1" applyFill="1" applyBorder="1" applyAlignment="1">
      <alignment horizontal="right" vertical="center"/>
    </xf>
    <xf numFmtId="164" fontId="21" fillId="0" borderId="1" xfId="20" applyNumberFormat="1" applyFont="1" applyFill="1" applyBorder="1" applyAlignment="1" applyProtection="1">
      <alignment horizontal="center" vertical="center" wrapText="1"/>
      <protection/>
    </xf>
    <xf numFmtId="166" fontId="5" fillId="0" borderId="1" xfId="20" applyNumberFormat="1" applyFont="1" applyFill="1" applyBorder="1" applyAlignment="1" applyProtection="1">
      <alignment horizontal="center" vertical="center" wrapText="1"/>
      <protection/>
    </xf>
    <xf numFmtId="174" fontId="5" fillId="0" borderId="1" xfId="0" applyNumberFormat="1" applyFont="1" applyFill="1" applyBorder="1" applyAlignment="1">
      <alignment horizontal="left" vertical="center" wrapText="1"/>
    </xf>
    <xf numFmtId="165" fontId="5" fillId="0" borderId="1" xfId="0" applyNumberFormat="1" applyFont="1" applyFill="1" applyBorder="1" applyAlignment="1">
      <alignment horizontal="right" vertical="center"/>
    </xf>
    <xf numFmtId="167" fontId="5" fillId="0" borderId="1" xfId="0" applyNumberFormat="1" applyFont="1" applyFill="1" applyBorder="1" applyAlignment="1">
      <alignment vertical="center" wrapText="1"/>
    </xf>
    <xf numFmtId="164" fontId="28" fillId="0" borderId="1" xfId="0" applyFont="1" applyFill="1" applyBorder="1" applyAlignment="1">
      <alignment horizontal="left" vertical="top" wrapText="1"/>
    </xf>
    <xf numFmtId="164" fontId="29" fillId="0" borderId="1" xfId="20" applyNumberFormat="1" applyFont="1" applyFill="1" applyBorder="1" applyAlignment="1" applyProtection="1">
      <alignment horizontal="center" vertical="center" wrapText="1"/>
      <protection/>
    </xf>
    <xf numFmtId="168" fontId="30" fillId="0" borderId="1" xfId="0" applyNumberFormat="1" applyFont="1" applyFill="1" applyBorder="1" applyAlignment="1">
      <alignment horizontal="right" vertical="center"/>
    </xf>
    <xf numFmtId="164" fontId="22" fillId="0" borderId="1" xfId="20" applyNumberFormat="1" applyFont="1" applyFill="1" applyBorder="1" applyAlignment="1" applyProtection="1">
      <alignment horizontal="center" vertical="center" wrapText="1"/>
      <protection/>
    </xf>
    <xf numFmtId="164" fontId="22" fillId="0" borderId="1" xfId="0" applyFont="1" applyFill="1" applyBorder="1" applyAlignment="1">
      <alignment horizontal="center" vertical="center"/>
    </xf>
    <xf numFmtId="164" fontId="22" fillId="0" borderId="1" xfId="0" applyFont="1" applyFill="1" applyBorder="1" applyAlignment="1">
      <alignment horizontal="left" vertical="center" wrapText="1"/>
    </xf>
    <xf numFmtId="164" fontId="5" fillId="0" borderId="7" xfId="0" applyFont="1" applyBorder="1" applyAlignment="1">
      <alignment vertical="top" wrapText="1"/>
    </xf>
    <xf numFmtId="174" fontId="31" fillId="0" borderId="1" xfId="15" applyNumberFormat="1" applyFont="1" applyFill="1" applyBorder="1" applyAlignment="1" applyProtection="1">
      <alignment horizontal="left" vertical="center" wrapText="1"/>
      <protection/>
    </xf>
    <xf numFmtId="164" fontId="32" fillId="0" borderId="2" xfId="20" applyNumberFormat="1" applyFont="1" applyFill="1" applyBorder="1" applyAlignment="1" applyProtection="1">
      <alignment horizontal="center" vertical="center" wrapText="1"/>
      <protection/>
    </xf>
    <xf numFmtId="168" fontId="13" fillId="0" borderId="2" xfId="0" applyNumberFormat="1" applyFont="1" applyBorder="1" applyAlignment="1">
      <alignment horizontal="right" vertical="center"/>
    </xf>
    <xf numFmtId="164" fontId="32" fillId="0" borderId="1" xfId="20" applyNumberFormat="1" applyFont="1" applyFill="1" applyBorder="1" applyAlignment="1" applyProtection="1">
      <alignment horizontal="center" vertical="center" wrapText="1"/>
      <protection/>
    </xf>
    <xf numFmtId="164" fontId="14" fillId="0" borderId="1" xfId="0" applyFont="1" applyBorder="1" applyAlignment="1">
      <alignment horizontal="center" vertical="center"/>
    </xf>
    <xf numFmtId="164" fontId="5" fillId="0" borderId="1" xfId="0" applyFont="1" applyBorder="1" applyAlignment="1">
      <alignment vertical="center"/>
    </xf>
    <xf numFmtId="164" fontId="2" fillId="2" borderId="1" xfId="0" applyFont="1" applyFill="1" applyBorder="1" applyAlignment="1">
      <alignment horizontal="center" vertical="center" wrapText="1"/>
    </xf>
    <xf numFmtId="164" fontId="2" fillId="2" borderId="1" xfId="0" applyFont="1" applyFill="1" applyBorder="1" applyAlignment="1">
      <alignment horizontal="left" vertical="center" wrapText="1"/>
    </xf>
    <xf numFmtId="164" fontId="2" fillId="2" borderId="2" xfId="0" applyFont="1" applyFill="1" applyBorder="1" applyAlignment="1">
      <alignment horizontal="left" vertical="center" wrapText="1"/>
    </xf>
    <xf numFmtId="168" fontId="13" fillId="2" borderId="2" xfId="0" applyNumberFormat="1" applyFont="1" applyFill="1" applyBorder="1" applyAlignment="1">
      <alignment horizontal="right" vertical="center"/>
    </xf>
    <xf numFmtId="164" fontId="2" fillId="2" borderId="1" xfId="0" applyFont="1" applyFill="1" applyBorder="1" applyAlignment="1">
      <alignment horizontal="center" vertical="center"/>
    </xf>
    <xf numFmtId="164" fontId="2" fillId="2" borderId="1" xfId="0" applyFont="1" applyFill="1" applyBorder="1" applyAlignment="1">
      <alignment vertical="center"/>
    </xf>
    <xf numFmtId="164" fontId="18" fillId="0" borderId="0" xfId="0" applyFont="1" applyAlignment="1">
      <alignment/>
    </xf>
    <xf numFmtId="164" fontId="18" fillId="0" borderId="0" xfId="0" applyFont="1" applyAlignment="1">
      <alignment horizontal="left" vertical="center" wrapText="1"/>
    </xf>
    <xf numFmtId="164" fontId="18" fillId="0" borderId="0" xfId="0" applyFont="1" applyAlignment="1">
      <alignment horizontal="left"/>
    </xf>
    <xf numFmtId="164" fontId="34" fillId="0" borderId="0" xfId="0" applyFont="1" applyAlignment="1">
      <alignment/>
    </xf>
    <xf numFmtId="166" fontId="18" fillId="0" borderId="0" xfId="0" applyNumberFormat="1" applyFont="1" applyAlignment="1">
      <alignment/>
    </xf>
    <xf numFmtId="170" fontId="18" fillId="0" borderId="0" xfId="0" applyNumberFormat="1" applyFont="1" applyAlignment="1">
      <alignment/>
    </xf>
    <xf numFmtId="166" fontId="18" fillId="0" borderId="0" xfId="0" applyNumberFormat="1" applyFont="1" applyAlignment="1">
      <alignment horizontal="center"/>
    </xf>
    <xf numFmtId="164" fontId="35" fillId="0" borderId="0" xfId="0" applyFont="1" applyBorder="1" applyAlignment="1">
      <alignment horizontal="center"/>
    </xf>
    <xf numFmtId="164" fontId="18" fillId="0" borderId="4" xfId="0" applyFont="1" applyBorder="1" applyAlignment="1">
      <alignment horizontal="center" vertical="center" wrapText="1"/>
    </xf>
    <xf numFmtId="164" fontId="34" fillId="0" borderId="1" xfId="0" applyFont="1" applyBorder="1" applyAlignment="1">
      <alignment horizontal="center" vertical="center"/>
    </xf>
    <xf numFmtId="170" fontId="18" fillId="0" borderId="1" xfId="0" applyNumberFormat="1" applyFont="1" applyBorder="1" applyAlignment="1">
      <alignment horizontal="center" vertical="center" wrapText="1"/>
    </xf>
    <xf numFmtId="164" fontId="18" fillId="0" borderId="1" xfId="26" applyFont="1" applyBorder="1" applyAlignment="1">
      <alignment horizontal="center" vertical="center" wrapText="1"/>
      <protection/>
    </xf>
    <xf numFmtId="164" fontId="34" fillId="0" borderId="1" xfId="26" applyFont="1" applyBorder="1" applyAlignment="1">
      <alignment horizontal="center" vertical="center" wrapText="1"/>
      <protection/>
    </xf>
    <xf numFmtId="164" fontId="4" fillId="0" borderId="0" xfId="0" applyFont="1" applyAlignment="1">
      <alignment/>
    </xf>
    <xf numFmtId="166" fontId="18" fillId="0" borderId="4" xfId="0" applyNumberFormat="1" applyFont="1" applyBorder="1" applyAlignment="1">
      <alignment horizontal="center" vertical="center" wrapText="1"/>
    </xf>
    <xf numFmtId="164" fontId="34" fillId="0" borderId="4" xfId="0" applyFont="1" applyBorder="1" applyAlignment="1">
      <alignment horizontal="center" vertical="center" wrapText="1"/>
    </xf>
    <xf numFmtId="164" fontId="18" fillId="0" borderId="6" xfId="0" applyFont="1" applyFill="1" applyBorder="1" applyAlignment="1">
      <alignment horizontal="left" vertical="center" wrapText="1"/>
    </xf>
    <xf numFmtId="164" fontId="18" fillId="0" borderId="1" xfId="22" applyNumberFormat="1" applyFont="1" applyFill="1" applyBorder="1" applyAlignment="1">
      <alignment horizontal="left" vertical="center" wrapText="1"/>
      <protection/>
    </xf>
    <xf numFmtId="164" fontId="18" fillId="0" borderId="5" xfId="0" applyFont="1" applyFill="1" applyBorder="1" applyAlignment="1">
      <alignment vertical="center" wrapText="1"/>
    </xf>
    <xf numFmtId="164" fontId="34" fillId="0" borderId="6" xfId="20" applyNumberFormat="1" applyFont="1" applyFill="1" applyBorder="1" applyAlignment="1" applyProtection="1">
      <alignment horizontal="center" vertical="center" wrapText="1"/>
      <protection/>
    </xf>
    <xf numFmtId="171" fontId="34" fillId="0" borderId="1" xfId="22" applyNumberFormat="1" applyFont="1" applyFill="1" applyBorder="1" applyAlignment="1">
      <alignment horizontal="right" vertical="center"/>
      <protection/>
    </xf>
    <xf numFmtId="167" fontId="34" fillId="0" borderId="1" xfId="0" applyNumberFormat="1" applyFont="1" applyFill="1" applyBorder="1" applyAlignment="1">
      <alignment horizontal="right" vertical="center"/>
    </xf>
    <xf numFmtId="167" fontId="34" fillId="0" borderId="1" xfId="15" applyNumberFormat="1" applyFont="1" applyFill="1" applyBorder="1" applyAlignment="1" applyProtection="1">
      <alignment horizontal="center" vertical="center"/>
      <protection/>
    </xf>
    <xf numFmtId="170" fontId="34" fillId="0" borderId="5" xfId="15" applyNumberFormat="1" applyFont="1" applyFill="1" applyBorder="1" applyAlignment="1" applyProtection="1">
      <alignment horizontal="center" vertical="center"/>
      <protection/>
    </xf>
    <xf numFmtId="164" fontId="36" fillId="0" borderId="1" xfId="20" applyNumberFormat="1" applyFont="1" applyFill="1" applyBorder="1" applyAlignment="1" applyProtection="1">
      <alignment horizontal="center" vertical="center" wrapText="1"/>
      <protection/>
    </xf>
    <xf numFmtId="164" fontId="34" fillId="0" borderId="1" xfId="0" applyFont="1" applyFill="1" applyBorder="1" applyAlignment="1">
      <alignment horizontal="center" vertical="center"/>
    </xf>
    <xf numFmtId="164" fontId="18" fillId="0" borderId="6" xfId="0" applyFont="1" applyFill="1" applyBorder="1" applyAlignment="1">
      <alignment horizontal="center" vertical="center" wrapText="1"/>
    </xf>
    <xf numFmtId="164" fontId="34" fillId="0" borderId="6" xfId="0" applyFont="1" applyFill="1" applyBorder="1" applyAlignment="1">
      <alignment horizontal="center" vertical="center" wrapText="1"/>
    </xf>
    <xf numFmtId="164" fontId="34" fillId="0" borderId="1" xfId="0" applyFont="1" applyFill="1" applyBorder="1" applyAlignment="1">
      <alignment horizontal="center" vertical="center" wrapText="1"/>
    </xf>
    <xf numFmtId="164" fontId="18" fillId="0" borderId="9" xfId="0" applyFont="1" applyFill="1" applyBorder="1" applyAlignment="1">
      <alignment horizontal="left" vertical="center" wrapText="1"/>
    </xf>
    <xf numFmtId="164" fontId="18" fillId="0" borderId="4" xfId="22" applyNumberFormat="1" applyFont="1" applyFill="1" applyBorder="1" applyAlignment="1">
      <alignment horizontal="left" vertical="center" wrapText="1"/>
      <protection/>
    </xf>
    <xf numFmtId="164" fontId="34" fillId="0" borderId="9" xfId="20" applyNumberFormat="1" applyFont="1" applyFill="1" applyBorder="1" applyAlignment="1" applyProtection="1">
      <alignment horizontal="center" vertical="center" wrapText="1"/>
      <protection/>
    </xf>
    <xf numFmtId="171" fontId="34" fillId="0" borderId="4" xfId="22" applyNumberFormat="1" applyFont="1" applyFill="1" applyBorder="1" applyAlignment="1">
      <alignment horizontal="right" vertical="center"/>
      <protection/>
    </xf>
    <xf numFmtId="167" fontId="34" fillId="0" borderId="4" xfId="0" applyNumberFormat="1" applyFont="1" applyFill="1" applyBorder="1" applyAlignment="1">
      <alignment horizontal="right" vertical="center"/>
    </xf>
    <xf numFmtId="167" fontId="34" fillId="0" borderId="4" xfId="15" applyNumberFormat="1" applyFont="1" applyFill="1" applyBorder="1" applyAlignment="1" applyProtection="1">
      <alignment horizontal="center" vertical="center"/>
      <protection/>
    </xf>
    <xf numFmtId="170" fontId="34" fillId="0" borderId="8" xfId="15" applyNumberFormat="1" applyFont="1" applyFill="1" applyBorder="1" applyAlignment="1" applyProtection="1">
      <alignment horizontal="center" vertical="center"/>
      <protection/>
    </xf>
    <xf numFmtId="164" fontId="36" fillId="0" borderId="4" xfId="20" applyNumberFormat="1" applyFont="1" applyFill="1" applyBorder="1" applyAlignment="1" applyProtection="1">
      <alignment horizontal="center" vertical="center" wrapText="1"/>
      <protection/>
    </xf>
    <xf numFmtId="164" fontId="34" fillId="0" borderId="4" xfId="0" applyFont="1" applyFill="1" applyBorder="1" applyAlignment="1">
      <alignment horizontal="center" vertical="center"/>
    </xf>
    <xf numFmtId="164" fontId="34" fillId="0" borderId="1" xfId="20" applyNumberFormat="1" applyFont="1" applyFill="1" applyBorder="1" applyAlignment="1" applyProtection="1">
      <alignment horizontal="center" vertical="center" wrapText="1"/>
      <protection/>
    </xf>
    <xf numFmtId="170" fontId="34" fillId="0" borderId="1" xfId="15" applyNumberFormat="1" applyFont="1" applyFill="1" applyBorder="1" applyAlignment="1" applyProtection="1">
      <alignment horizontal="center" vertical="center"/>
      <protection/>
    </xf>
    <xf numFmtId="170" fontId="34" fillId="0" borderId="1" xfId="0" applyNumberFormat="1" applyFont="1" applyFill="1" applyBorder="1" applyAlignment="1">
      <alignment horizontal="center" vertical="center" wrapText="1"/>
    </xf>
    <xf numFmtId="164" fontId="18" fillId="0" borderId="1" xfId="20" applyNumberFormat="1" applyFont="1" applyFill="1" applyBorder="1" applyAlignment="1" applyProtection="1">
      <alignment vertical="center" wrapText="1"/>
      <protection/>
    </xf>
    <xf numFmtId="164" fontId="18" fillId="2" borderId="6" xfId="0" applyFont="1" applyFill="1" applyBorder="1" applyAlignment="1">
      <alignment horizontal="center" vertical="center" wrapText="1"/>
    </xf>
    <xf numFmtId="164" fontId="18" fillId="2" borderId="1" xfId="0" applyFont="1" applyFill="1" applyBorder="1" applyAlignment="1">
      <alignment vertical="center" wrapText="1"/>
    </xf>
    <xf numFmtId="164" fontId="27" fillId="2" borderId="5" xfId="20" applyNumberFormat="1" applyFont="1" applyFill="1" applyBorder="1" applyAlignment="1" applyProtection="1">
      <alignment horizontal="left" vertical="center" wrapText="1"/>
      <protection/>
    </xf>
    <xf numFmtId="164" fontId="37" fillId="2" borderId="1" xfId="20" applyNumberFormat="1" applyFont="1" applyFill="1" applyBorder="1" applyAlignment="1" applyProtection="1">
      <alignment horizontal="center" vertical="center" wrapText="1"/>
      <protection/>
    </xf>
    <xf numFmtId="167" fontId="34" fillId="2" borderId="11" xfId="0" applyNumberFormat="1" applyFont="1" applyFill="1" applyBorder="1" applyAlignment="1">
      <alignment horizontal="right" vertical="center"/>
    </xf>
    <xf numFmtId="164" fontId="36" fillId="2" borderId="1" xfId="20" applyNumberFormat="1" applyFont="1" applyFill="1" applyBorder="1" applyAlignment="1" applyProtection="1">
      <alignment horizontal="left" vertical="center" wrapText="1"/>
      <protection/>
    </xf>
    <xf numFmtId="164" fontId="27" fillId="2" borderId="1" xfId="20" applyNumberFormat="1" applyFont="1" applyFill="1" applyBorder="1" applyAlignment="1" applyProtection="1">
      <alignment horizontal="center" vertical="center" wrapText="1"/>
      <protection/>
    </xf>
    <xf numFmtId="164" fontId="34" fillId="2" borderId="1" xfId="0" applyFont="1" applyFill="1" applyBorder="1" applyAlignment="1">
      <alignment horizontal="center" vertical="center"/>
    </xf>
    <xf numFmtId="164" fontId="34" fillId="2" borderId="1" xfId="0" applyFont="1" applyFill="1" applyBorder="1" applyAlignment="1">
      <alignment vertical="center"/>
    </xf>
    <xf numFmtId="164" fontId="18" fillId="0" borderId="5" xfId="22" applyNumberFormat="1" applyFont="1" applyFill="1" applyBorder="1" applyAlignment="1">
      <alignment horizontal="left" vertical="center" wrapText="1"/>
      <protection/>
    </xf>
    <xf numFmtId="171" fontId="34" fillId="0" borderId="1" xfId="0" applyNumberFormat="1" applyFont="1" applyFill="1" applyBorder="1" applyAlignment="1">
      <alignment horizontal="right" vertical="center"/>
    </xf>
    <xf numFmtId="167" fontId="34" fillId="0" borderId="2" xfId="0" applyNumberFormat="1" applyFont="1" applyFill="1" applyBorder="1" applyAlignment="1">
      <alignment horizontal="right" vertical="center"/>
    </xf>
    <xf numFmtId="167" fontId="34" fillId="0" borderId="3" xfId="0" applyNumberFormat="1" applyFont="1" applyFill="1" applyBorder="1" applyAlignment="1">
      <alignment horizontal="right" vertical="center"/>
    </xf>
    <xf numFmtId="164" fontId="18" fillId="0" borderId="9" xfId="0" applyFont="1" applyFill="1" applyBorder="1" applyAlignment="1">
      <alignment horizontal="center" vertical="center" wrapText="1"/>
    </xf>
    <xf numFmtId="164" fontId="18" fillId="0" borderId="8" xfId="22" applyNumberFormat="1" applyFont="1" applyFill="1" applyBorder="1" applyAlignment="1">
      <alignment horizontal="left" vertical="center" wrapText="1"/>
      <protection/>
    </xf>
    <xf numFmtId="171" fontId="34" fillId="0" borderId="4" xfId="0" applyNumberFormat="1" applyFont="1" applyFill="1" applyBorder="1" applyAlignment="1">
      <alignment horizontal="right" vertical="center"/>
    </xf>
    <xf numFmtId="167" fontId="34" fillId="0" borderId="12" xfId="0" applyNumberFormat="1" applyFont="1" applyFill="1" applyBorder="1" applyAlignment="1">
      <alignment horizontal="right" vertical="center"/>
    </xf>
    <xf numFmtId="167" fontId="34" fillId="0" borderId="7" xfId="0" applyNumberFormat="1" applyFont="1" applyFill="1" applyBorder="1" applyAlignment="1">
      <alignment horizontal="right" vertical="center"/>
    </xf>
    <xf numFmtId="164" fontId="36" fillId="0" borderId="8" xfId="20" applyNumberFormat="1" applyFont="1" applyFill="1" applyBorder="1" applyAlignment="1" applyProtection="1">
      <alignment horizontal="center" vertical="center" wrapText="1"/>
      <protection/>
    </xf>
    <xf numFmtId="164" fontId="18" fillId="0" borderId="1" xfId="0" applyFont="1" applyBorder="1" applyAlignment="1">
      <alignment horizontal="left" vertical="top" wrapText="1"/>
    </xf>
    <xf numFmtId="171" fontId="34" fillId="0" borderId="1" xfId="0" applyNumberFormat="1" applyFont="1" applyBorder="1" applyAlignment="1">
      <alignment horizontal="center" vertical="center"/>
    </xf>
    <xf numFmtId="164" fontId="37" fillId="2" borderId="6" xfId="20" applyNumberFormat="1" applyFont="1" applyFill="1" applyBorder="1" applyAlignment="1" applyProtection="1">
      <alignment horizontal="center" vertical="center" wrapText="1"/>
      <protection/>
    </xf>
    <xf numFmtId="167" fontId="34" fillId="2" borderId="1" xfId="0" applyNumberFormat="1" applyFont="1" applyFill="1" applyBorder="1" applyAlignment="1">
      <alignment horizontal="right" vertical="center"/>
    </xf>
    <xf numFmtId="164" fontId="5" fillId="0" borderId="6" xfId="0" applyFont="1" applyBorder="1" applyAlignment="1">
      <alignment horizontal="center" vertical="center" wrapText="1"/>
    </xf>
    <xf numFmtId="164" fontId="5" fillId="0" borderId="1" xfId="22" applyNumberFormat="1" applyFont="1" applyFill="1" applyBorder="1" applyAlignment="1">
      <alignment horizontal="left" vertical="center" wrapText="1"/>
      <protection/>
    </xf>
    <xf numFmtId="164" fontId="18" fillId="0" borderId="5" xfId="20" applyNumberFormat="1" applyFont="1" applyFill="1" applyBorder="1" applyAlignment="1" applyProtection="1">
      <alignment vertical="center" wrapText="1"/>
      <protection/>
    </xf>
    <xf numFmtId="171" fontId="5" fillId="0" borderId="1" xfId="22" applyNumberFormat="1" applyFont="1" applyFill="1" applyBorder="1" applyAlignment="1">
      <alignment horizontal="right" vertical="center"/>
      <protection/>
    </xf>
    <xf numFmtId="167" fontId="18" fillId="0" borderId="1" xfId="0" applyNumberFormat="1" applyFont="1" applyFill="1" applyBorder="1" applyAlignment="1">
      <alignment horizontal="right" vertical="center"/>
    </xf>
    <xf numFmtId="164" fontId="36" fillId="0" borderId="1" xfId="20" applyNumberFormat="1" applyFont="1" applyFill="1" applyBorder="1" applyAlignment="1" applyProtection="1">
      <alignment horizontal="left" vertical="center" wrapText="1"/>
      <protection/>
    </xf>
    <xf numFmtId="170" fontId="25" fillId="0" borderId="1" xfId="0" applyNumberFormat="1" applyFont="1" applyBorder="1" applyAlignment="1">
      <alignment horizontal="center" vertical="center" wrapText="1"/>
    </xf>
    <xf numFmtId="164" fontId="34" fillId="0" borderId="1" xfId="0" applyFont="1" applyFill="1" applyBorder="1" applyAlignment="1">
      <alignment vertical="center"/>
    </xf>
    <xf numFmtId="164" fontId="5" fillId="0" borderId="1" xfId="0" applyFont="1" applyBorder="1" applyAlignment="1">
      <alignment vertical="center" wrapText="1"/>
    </xf>
    <xf numFmtId="164" fontId="5" fillId="0" borderId="6" xfId="0" applyFont="1" applyFill="1" applyBorder="1" applyAlignment="1">
      <alignment horizontal="center" vertical="center" wrapText="1"/>
    </xf>
    <xf numFmtId="164" fontId="5" fillId="0" borderId="5" xfId="20" applyNumberFormat="1" applyFont="1" applyFill="1" applyBorder="1" applyAlignment="1" applyProtection="1">
      <alignment vertical="center" wrapText="1"/>
      <protection/>
    </xf>
    <xf numFmtId="168" fontId="4" fillId="0" borderId="1" xfId="0" applyNumberFormat="1" applyFont="1" applyFill="1" applyBorder="1" applyAlignment="1">
      <alignment horizontal="right" vertical="center"/>
    </xf>
    <xf numFmtId="164" fontId="4" fillId="0" borderId="1" xfId="0" applyFont="1" applyFill="1" applyBorder="1" applyAlignment="1">
      <alignment horizontal="center" vertical="center"/>
    </xf>
    <xf numFmtId="164" fontId="5" fillId="2" borderId="0" xfId="0" applyFont="1" applyFill="1" applyBorder="1" applyAlignment="1">
      <alignment horizontal="center" vertical="center" wrapText="1"/>
    </xf>
    <xf numFmtId="164" fontId="5" fillId="2" borderId="1" xfId="22" applyNumberFormat="1" applyFont="1" applyFill="1" applyBorder="1" applyAlignment="1">
      <alignment horizontal="left" vertical="center" wrapText="1"/>
      <protection/>
    </xf>
    <xf numFmtId="164" fontId="18" fillId="2" borderId="2" xfId="0" applyFont="1" applyFill="1" applyBorder="1" applyAlignment="1">
      <alignment horizontal="left" vertical="center"/>
    </xf>
    <xf numFmtId="164" fontId="4" fillId="2" borderId="6" xfId="20" applyNumberFormat="1" applyFont="1" applyFill="1" applyBorder="1" applyAlignment="1" applyProtection="1">
      <alignment horizontal="center" vertical="center" wrapText="1"/>
      <protection/>
    </xf>
    <xf numFmtId="171" fontId="4" fillId="2" borderId="1" xfId="22" applyNumberFormat="1" applyFont="1" applyFill="1" applyBorder="1" applyAlignment="1">
      <alignment horizontal="right" vertical="center"/>
      <protection/>
    </xf>
    <xf numFmtId="164" fontId="38" fillId="2" borderId="1" xfId="20" applyNumberFormat="1" applyFont="1" applyFill="1" applyBorder="1" applyAlignment="1" applyProtection="1">
      <alignment horizontal="center" vertical="center" wrapText="1"/>
      <protection/>
    </xf>
    <xf numFmtId="164" fontId="18" fillId="2" borderId="1" xfId="20" applyNumberFormat="1" applyFont="1" applyFill="1" applyBorder="1" applyAlignment="1" applyProtection="1">
      <alignment horizontal="center" vertical="center" wrapText="1"/>
      <protection/>
    </xf>
    <xf numFmtId="164" fontId="4" fillId="2" borderId="1" xfId="0" applyFont="1" applyFill="1" applyBorder="1" applyAlignment="1">
      <alignment horizontal="center" vertical="center"/>
    </xf>
    <xf numFmtId="164" fontId="5" fillId="0" borderId="1" xfId="0" applyFont="1" applyBorder="1" applyAlignment="1">
      <alignment horizontal="left" vertical="top" wrapText="1"/>
    </xf>
    <xf numFmtId="164" fontId="5" fillId="0" borderId="5" xfId="0" applyFont="1" applyFill="1" applyBorder="1" applyAlignment="1">
      <alignment horizontal="center" vertical="center" wrapText="1"/>
    </xf>
    <xf numFmtId="164" fontId="4" fillId="0" borderId="1" xfId="28" applyNumberFormat="1" applyFont="1" applyFill="1" applyBorder="1" applyAlignment="1" applyProtection="1">
      <alignment horizontal="center" vertical="center" wrapText="1"/>
      <protection/>
    </xf>
    <xf numFmtId="171" fontId="4" fillId="0" borderId="1" xfId="0" applyNumberFormat="1" applyFont="1" applyBorder="1" applyAlignment="1">
      <alignment horizontal="right" vertical="center"/>
    </xf>
    <xf numFmtId="167" fontId="34" fillId="0" borderId="1" xfId="0" applyNumberFormat="1" applyFont="1" applyBorder="1" applyAlignment="1">
      <alignment horizontal="right" vertical="center"/>
    </xf>
    <xf numFmtId="164" fontId="39" fillId="0" borderId="1" xfId="28" applyNumberFormat="1" applyFont="1" applyFill="1" applyBorder="1" applyAlignment="1" applyProtection="1">
      <alignment horizontal="left" vertical="center" wrapText="1"/>
      <protection/>
    </xf>
    <xf numFmtId="164" fontId="34" fillId="0" borderId="1" xfId="28" applyNumberFormat="1" applyFont="1" applyFill="1" applyBorder="1" applyAlignment="1" applyProtection="1">
      <alignment horizontal="center" vertical="center" wrapText="1"/>
      <protection/>
    </xf>
    <xf numFmtId="164" fontId="26" fillId="0" borderId="1" xfId="0" applyFont="1" applyBorder="1" applyAlignment="1">
      <alignment horizontal="center" vertical="center"/>
    </xf>
    <xf numFmtId="164" fontId="5" fillId="7" borderId="1" xfId="0" applyFont="1" applyFill="1" applyBorder="1" applyAlignment="1">
      <alignment horizontal="center" vertical="center"/>
    </xf>
    <xf numFmtId="164" fontId="40" fillId="0" borderId="0" xfId="0" applyFont="1" applyAlignment="1">
      <alignment/>
    </xf>
    <xf numFmtId="164" fontId="18" fillId="0" borderId="6" xfId="0" applyFont="1" applyBorder="1" applyAlignment="1">
      <alignment horizontal="center" vertical="center" wrapText="1"/>
    </xf>
    <xf numFmtId="167" fontId="34" fillId="0" borderId="1" xfId="27" applyNumberFormat="1" applyFont="1" applyFill="1" applyBorder="1" applyAlignment="1" applyProtection="1">
      <alignment horizontal="center" vertical="center"/>
      <protection/>
    </xf>
    <xf numFmtId="167" fontId="26" fillId="0" borderId="1" xfId="27" applyNumberFormat="1" applyFont="1" applyFill="1" applyBorder="1" applyAlignment="1" applyProtection="1">
      <alignment horizontal="center" vertical="center"/>
      <protection/>
    </xf>
    <xf numFmtId="164" fontId="2" fillId="0" borderId="0" xfId="0" applyFont="1" applyFill="1" applyAlignment="1">
      <alignment vertical="center"/>
    </xf>
    <xf numFmtId="164" fontId="5" fillId="0" borderId="5" xfId="0" applyFont="1" applyFill="1" applyBorder="1" applyAlignment="1">
      <alignment horizontal="center" vertical="center"/>
    </xf>
    <xf numFmtId="167" fontId="26" fillId="0" borderId="1" xfId="0" applyNumberFormat="1" applyFont="1" applyBorder="1" applyAlignment="1">
      <alignment horizontal="right" vertical="center"/>
    </xf>
    <xf numFmtId="164" fontId="5" fillId="0" borderId="1" xfId="0" applyFont="1" applyFill="1" applyBorder="1" applyAlignment="1">
      <alignment horizontal="left" vertical="top" wrapText="1"/>
    </xf>
    <xf numFmtId="171" fontId="4" fillId="0" borderId="1" xfId="0" applyNumberFormat="1" applyFont="1" applyFill="1" applyBorder="1" applyAlignment="1">
      <alignment horizontal="right" vertical="center"/>
    </xf>
    <xf numFmtId="164" fontId="5" fillId="2" borderId="6" xfId="0" applyFont="1" applyFill="1" applyBorder="1" applyAlignment="1">
      <alignment horizontal="center" vertical="center" wrapText="1"/>
    </xf>
    <xf numFmtId="164" fontId="4" fillId="2" borderId="1" xfId="20" applyNumberFormat="1" applyFont="1" applyFill="1" applyBorder="1" applyAlignment="1" applyProtection="1">
      <alignment horizontal="center" vertical="center" wrapText="1"/>
      <protection/>
    </xf>
    <xf numFmtId="175" fontId="4" fillId="2" borderId="7" xfId="0" applyNumberFormat="1" applyFont="1" applyFill="1" applyBorder="1" applyAlignment="1">
      <alignment horizontal="right" vertical="center"/>
    </xf>
    <xf numFmtId="164" fontId="5" fillId="0" borderId="1" xfId="0" applyFont="1" applyFill="1" applyBorder="1" applyAlignment="1">
      <alignment horizontal="justify" vertical="top" wrapText="1"/>
    </xf>
    <xf numFmtId="164" fontId="40" fillId="0" borderId="1" xfId="20" applyNumberFormat="1" applyFont="1" applyFill="1" applyBorder="1" applyAlignment="1" applyProtection="1">
      <alignment horizontal="center" vertical="center" wrapText="1"/>
      <protection/>
    </xf>
    <xf numFmtId="170" fontId="5" fillId="0" borderId="1" xfId="0" applyNumberFormat="1" applyFont="1" applyFill="1" applyBorder="1" applyAlignment="1">
      <alignment vertical="center"/>
    </xf>
    <xf numFmtId="175" fontId="40" fillId="0" borderId="1" xfId="0" applyNumberFormat="1" applyFont="1" applyFill="1" applyBorder="1" applyAlignment="1">
      <alignment horizontal="right" vertical="center"/>
    </xf>
    <xf numFmtId="164" fontId="41" fillId="0" borderId="1" xfId="20" applyNumberFormat="1" applyFont="1" applyFill="1" applyBorder="1" applyAlignment="1" applyProtection="1">
      <alignment horizontal="center" vertical="center" wrapText="1"/>
      <protection/>
    </xf>
    <xf numFmtId="164" fontId="40" fillId="0" borderId="1" xfId="0" applyFont="1" applyFill="1" applyBorder="1" applyAlignment="1">
      <alignment horizontal="center" vertical="center"/>
    </xf>
    <xf numFmtId="164" fontId="5" fillId="0" borderId="0" xfId="0" applyFont="1" applyFill="1" applyBorder="1" applyAlignment="1">
      <alignment horizontal="justify" vertical="top" wrapText="1"/>
    </xf>
    <xf numFmtId="164" fontId="5" fillId="0" borderId="1" xfId="22" applyNumberFormat="1" applyFont="1" applyFill="1" applyBorder="1" applyAlignment="1">
      <alignment horizontal="left" vertical="top" wrapText="1"/>
      <protection/>
    </xf>
    <xf numFmtId="164" fontId="18" fillId="0" borderId="1" xfId="0" applyFont="1" applyFill="1" applyBorder="1" applyAlignment="1">
      <alignment horizontal="left" vertical="center"/>
    </xf>
    <xf numFmtId="168" fontId="40" fillId="0" borderId="1" xfId="0" applyNumberFormat="1" applyFont="1" applyFill="1" applyBorder="1" applyAlignment="1">
      <alignment horizontal="right" vertical="center"/>
    </xf>
    <xf numFmtId="167" fontId="22" fillId="0" borderId="1" xfId="15" applyNumberFormat="1" applyFont="1" applyFill="1" applyBorder="1" applyAlignment="1" applyProtection="1">
      <alignment horizontal="center" vertical="center"/>
      <protection/>
    </xf>
    <xf numFmtId="164" fontId="5" fillId="0" borderId="6" xfId="0" applyFont="1" applyFill="1" applyBorder="1" applyAlignment="1">
      <alignment horizontal="left" vertical="center" wrapText="1"/>
    </xf>
    <xf numFmtId="164" fontId="5" fillId="0" borderId="3" xfId="22" applyNumberFormat="1" applyFont="1" applyFill="1" applyBorder="1" applyAlignment="1">
      <alignment horizontal="left" vertical="top" wrapText="1"/>
      <protection/>
    </xf>
    <xf numFmtId="164" fontId="18" fillId="0" borderId="2" xfId="0" applyFont="1" applyFill="1" applyBorder="1" applyAlignment="1">
      <alignment horizontal="left" vertical="center"/>
    </xf>
    <xf numFmtId="171" fontId="5" fillId="0" borderId="3" xfId="22" applyNumberFormat="1" applyFont="1" applyFill="1" applyBorder="1" applyAlignment="1">
      <alignment horizontal="right" vertical="center"/>
      <protection/>
    </xf>
    <xf numFmtId="168" fontId="40" fillId="0" borderId="2" xfId="0" applyNumberFormat="1" applyFont="1" applyFill="1" applyBorder="1" applyAlignment="1">
      <alignment horizontal="right" vertical="center"/>
    </xf>
    <xf numFmtId="168" fontId="40" fillId="0" borderId="3" xfId="0" applyNumberFormat="1" applyFont="1" applyFill="1" applyBorder="1" applyAlignment="1">
      <alignment horizontal="right" vertical="center"/>
    </xf>
    <xf numFmtId="167" fontId="22" fillId="0" borderId="3" xfId="15" applyNumberFormat="1" applyFont="1" applyFill="1" applyBorder="1" applyAlignment="1" applyProtection="1">
      <alignment horizontal="center" vertical="center"/>
      <protection/>
    </xf>
    <xf numFmtId="168" fontId="40" fillId="0" borderId="5" xfId="0" applyNumberFormat="1" applyFont="1" applyFill="1" applyBorder="1" applyAlignment="1">
      <alignment horizontal="right" vertical="center"/>
    </xf>
    <xf numFmtId="164" fontId="5" fillId="0" borderId="2" xfId="0" applyFont="1" applyFill="1" applyBorder="1" applyAlignment="1">
      <alignment horizontal="left" vertical="center"/>
    </xf>
    <xf numFmtId="167" fontId="2" fillId="0" borderId="1" xfId="15" applyNumberFormat="1" applyFont="1" applyFill="1" applyBorder="1" applyAlignment="1" applyProtection="1">
      <alignment horizontal="center" vertical="center"/>
      <protection/>
    </xf>
    <xf numFmtId="164" fontId="5" fillId="0" borderId="4" xfId="22" applyNumberFormat="1" applyFont="1" applyFill="1" applyBorder="1" applyAlignment="1">
      <alignment horizontal="left" vertical="top" wrapText="1"/>
      <protection/>
    </xf>
    <xf numFmtId="164" fontId="18" fillId="0" borderId="12" xfId="0" applyFont="1" applyFill="1" applyBorder="1" applyAlignment="1">
      <alignment horizontal="left" vertical="center"/>
    </xf>
    <xf numFmtId="171" fontId="5" fillId="0" borderId="4" xfId="22" applyNumberFormat="1" applyFont="1" applyFill="1" applyBorder="1" applyAlignment="1">
      <alignment horizontal="right" vertical="center"/>
      <protection/>
    </xf>
    <xf numFmtId="168" fontId="40" fillId="0" borderId="8" xfId="0" applyNumberFormat="1" applyFont="1" applyFill="1" applyBorder="1" applyAlignment="1">
      <alignment horizontal="right" vertical="center"/>
    </xf>
    <xf numFmtId="168" fontId="40" fillId="0" borderId="4" xfId="0" applyNumberFormat="1" applyFont="1" applyFill="1" applyBorder="1" applyAlignment="1">
      <alignment horizontal="right" vertical="center"/>
    </xf>
    <xf numFmtId="167" fontId="22" fillId="0" borderId="4" xfId="15" applyNumberFormat="1" applyFont="1" applyFill="1" applyBorder="1" applyAlignment="1" applyProtection="1">
      <alignment horizontal="center" vertical="center"/>
      <protection/>
    </xf>
    <xf numFmtId="164" fontId="5" fillId="0" borderId="9" xfId="0" applyFont="1" applyFill="1" applyBorder="1" applyAlignment="1">
      <alignment horizontal="left" vertical="center" wrapText="1"/>
    </xf>
    <xf numFmtId="164" fontId="18" fillId="0" borderId="4" xfId="0" applyFont="1" applyFill="1" applyBorder="1" applyAlignment="1">
      <alignment horizontal="left" vertical="center"/>
    </xf>
    <xf numFmtId="164" fontId="40" fillId="0" borderId="4" xfId="20" applyNumberFormat="1" applyFont="1" applyFill="1" applyBorder="1" applyAlignment="1" applyProtection="1">
      <alignment horizontal="center" vertical="center" wrapText="1"/>
      <protection/>
    </xf>
    <xf numFmtId="164" fontId="41" fillId="0" borderId="4" xfId="20" applyNumberFormat="1" applyFont="1" applyFill="1" applyBorder="1" applyAlignment="1" applyProtection="1">
      <alignment horizontal="center" vertical="center" wrapText="1"/>
      <protection/>
    </xf>
    <xf numFmtId="164" fontId="5" fillId="5" borderId="1" xfId="0" applyFont="1" applyFill="1" applyBorder="1" applyAlignment="1">
      <alignment horizontal="left" vertical="top" wrapText="1"/>
    </xf>
    <xf numFmtId="171" fontId="5" fillId="5" borderId="1" xfId="0" applyNumberFormat="1" applyFont="1" applyFill="1" applyBorder="1" applyAlignment="1">
      <alignment horizontal="right" vertical="center"/>
    </xf>
    <xf numFmtId="164" fontId="5" fillId="5" borderId="4" xfId="0" applyFont="1" applyFill="1" applyBorder="1" applyAlignment="1">
      <alignment horizontal="left" vertical="top" wrapText="1"/>
    </xf>
    <xf numFmtId="171" fontId="5" fillId="5" borderId="4" xfId="0" applyNumberFormat="1" applyFont="1" applyFill="1" applyBorder="1" applyAlignment="1">
      <alignment horizontal="right" vertical="center"/>
    </xf>
    <xf numFmtId="175" fontId="40" fillId="0" borderId="4" xfId="0" applyNumberFormat="1" applyFont="1" applyFill="1" applyBorder="1" applyAlignment="1">
      <alignment horizontal="right" vertical="center"/>
    </xf>
    <xf numFmtId="164" fontId="40" fillId="0" borderId="4" xfId="0" applyFont="1" applyFill="1" applyBorder="1" applyAlignment="1">
      <alignment horizontal="center" vertical="center"/>
    </xf>
    <xf numFmtId="164" fontId="42" fillId="2" borderId="1" xfId="0" applyFont="1" applyFill="1" applyBorder="1" applyAlignment="1">
      <alignment horizontal="left" vertical="center" wrapText="1"/>
    </xf>
    <xf numFmtId="164" fontId="42" fillId="2" borderId="1" xfId="22" applyNumberFormat="1" applyFont="1" applyFill="1" applyBorder="1" applyAlignment="1">
      <alignment horizontal="left" vertical="top" wrapText="1"/>
      <protection/>
    </xf>
    <xf numFmtId="164" fontId="42" fillId="2" borderId="1" xfId="0" applyFont="1" applyFill="1" applyBorder="1" applyAlignment="1">
      <alignment horizontal="left" vertical="center"/>
    </xf>
    <xf numFmtId="164" fontId="43" fillId="2" borderId="1" xfId="20" applyNumberFormat="1" applyFont="1" applyFill="1" applyBorder="1" applyAlignment="1" applyProtection="1">
      <alignment horizontal="center" vertical="center" wrapText="1"/>
      <protection/>
    </xf>
    <xf numFmtId="175" fontId="43" fillId="2" borderId="1" xfId="0" applyNumberFormat="1" applyFont="1" applyFill="1" applyBorder="1" applyAlignment="1">
      <alignment horizontal="right" vertical="center"/>
    </xf>
    <xf numFmtId="164" fontId="43" fillId="2" borderId="1" xfId="0" applyFont="1" applyFill="1" applyBorder="1" applyAlignment="1">
      <alignment horizontal="center" vertical="center"/>
    </xf>
    <xf numFmtId="164" fontId="42" fillId="0" borderId="0" xfId="0" applyFont="1" applyFill="1" applyAlignment="1">
      <alignment vertical="center"/>
    </xf>
    <xf numFmtId="164" fontId="5" fillId="0" borderId="3" xfId="0" applyFont="1" applyFill="1" applyBorder="1" applyAlignment="1">
      <alignment horizontal="justify" vertical="top" wrapText="1"/>
    </xf>
    <xf numFmtId="164" fontId="18" fillId="0" borderId="3" xfId="0" applyFont="1" applyFill="1" applyBorder="1" applyAlignment="1">
      <alignment horizontal="left" vertical="center"/>
    </xf>
    <xf numFmtId="164" fontId="4" fillId="0" borderId="3" xfId="20" applyNumberFormat="1" applyFont="1" applyFill="1" applyBorder="1" applyAlignment="1" applyProtection="1">
      <alignment horizontal="center" vertical="center" wrapText="1"/>
      <protection/>
    </xf>
    <xf numFmtId="175" fontId="40" fillId="0" borderId="2" xfId="0" applyNumberFormat="1" applyFont="1" applyFill="1" applyBorder="1" applyAlignment="1">
      <alignment horizontal="right" vertical="center"/>
    </xf>
    <xf numFmtId="164" fontId="41" fillId="0" borderId="3" xfId="20" applyNumberFormat="1" applyFont="1" applyFill="1" applyBorder="1" applyAlignment="1" applyProtection="1">
      <alignment horizontal="center" vertical="center" wrapText="1"/>
      <protection/>
    </xf>
    <xf numFmtId="164" fontId="26" fillId="0" borderId="3" xfId="20" applyNumberFormat="1" applyFont="1" applyFill="1" applyBorder="1" applyAlignment="1" applyProtection="1">
      <alignment horizontal="center" vertical="center" wrapText="1"/>
      <protection/>
    </xf>
    <xf numFmtId="164" fontId="40" fillId="0" borderId="3" xfId="0" applyFont="1" applyFill="1" applyBorder="1" applyAlignment="1">
      <alignment horizontal="center" vertical="center"/>
    </xf>
    <xf numFmtId="164" fontId="4" fillId="0" borderId="1" xfId="20" applyNumberFormat="1" applyFont="1" applyFill="1" applyBorder="1" applyAlignment="1" applyProtection="1">
      <alignment horizontal="center" vertical="center" wrapText="1"/>
      <protection/>
    </xf>
    <xf numFmtId="175" fontId="40" fillId="0" borderId="5" xfId="0" applyNumberFormat="1" applyFont="1" applyFill="1" applyBorder="1" applyAlignment="1">
      <alignment horizontal="right" vertical="center"/>
    </xf>
    <xf numFmtId="164" fontId="26" fillId="0" borderId="1" xfId="20" applyNumberFormat="1" applyFont="1" applyFill="1" applyBorder="1" applyAlignment="1" applyProtection="1">
      <alignment horizontal="center" vertical="center" wrapText="1"/>
      <protection/>
    </xf>
    <xf numFmtId="164" fontId="5" fillId="2" borderId="1" xfId="0" applyFont="1" applyFill="1" applyBorder="1" applyAlignment="1">
      <alignment horizontal="justify" vertical="top" wrapText="1"/>
    </xf>
    <xf numFmtId="164" fontId="5" fillId="2" borderId="1" xfId="22" applyNumberFormat="1" applyFont="1" applyFill="1" applyBorder="1" applyAlignment="1">
      <alignment horizontal="left" vertical="top" wrapText="1"/>
      <protection/>
    </xf>
    <xf numFmtId="164" fontId="18" fillId="2" borderId="1" xfId="0" applyFont="1" applyFill="1" applyBorder="1" applyAlignment="1">
      <alignment horizontal="left" vertical="center"/>
    </xf>
    <xf numFmtId="164" fontId="40" fillId="2" borderId="1" xfId="20" applyNumberFormat="1" applyFont="1" applyFill="1" applyBorder="1" applyAlignment="1" applyProtection="1">
      <alignment horizontal="center" vertical="center" wrapText="1"/>
      <protection/>
    </xf>
    <xf numFmtId="175" fontId="40" fillId="2" borderId="1" xfId="0" applyNumberFormat="1" applyFont="1" applyFill="1" applyBorder="1" applyAlignment="1">
      <alignment horizontal="right" vertical="center"/>
    </xf>
    <xf numFmtId="164" fontId="41" fillId="2" borderId="1" xfId="20" applyNumberFormat="1" applyFont="1" applyFill="1" applyBorder="1" applyAlignment="1" applyProtection="1">
      <alignment horizontal="center" vertical="center" wrapText="1"/>
      <protection/>
    </xf>
    <xf numFmtId="164" fontId="26" fillId="2" borderId="1" xfId="20" applyNumberFormat="1" applyFont="1" applyFill="1" applyBorder="1" applyAlignment="1" applyProtection="1">
      <alignment horizontal="center" vertical="center" wrapText="1"/>
      <protection/>
    </xf>
    <xf numFmtId="164" fontId="40" fillId="2" borderId="1" xfId="0" applyFont="1" applyFill="1" applyBorder="1" applyAlignment="1">
      <alignment horizontal="center" vertical="center"/>
    </xf>
    <xf numFmtId="164" fontId="5" fillId="0" borderId="1" xfId="26" applyFont="1" applyBorder="1" applyAlignment="1">
      <alignment horizontal="center" vertical="center" wrapText="1"/>
      <protection/>
    </xf>
    <xf numFmtId="164" fontId="5" fillId="4" borderId="0" xfId="0" applyFont="1" applyFill="1" applyAlignment="1">
      <alignment/>
    </xf>
    <xf numFmtId="164" fontId="5" fillId="0" borderId="5" xfId="0" applyFont="1" applyBorder="1" applyAlignment="1">
      <alignment horizontal="center" vertical="center" wrapText="1"/>
    </xf>
    <xf numFmtId="166" fontId="5" fillId="0" borderId="1" xfId="0" applyNumberFormat="1" applyFont="1" applyBorder="1" applyAlignment="1">
      <alignment horizontal="center" vertical="center" wrapText="1"/>
    </xf>
    <xf numFmtId="166" fontId="5" fillId="0" borderId="6" xfId="0" applyNumberFormat="1" applyFont="1" applyBorder="1" applyAlignment="1">
      <alignment horizontal="right" vertical="center" wrapText="1"/>
    </xf>
    <xf numFmtId="164" fontId="5" fillId="3" borderId="6" xfId="0" applyFont="1" applyFill="1" applyBorder="1" applyAlignment="1">
      <alignment horizontal="center" vertical="center" wrapText="1"/>
    </xf>
    <xf numFmtId="164" fontId="5" fillId="3" borderId="1" xfId="0" applyFont="1" applyFill="1" applyBorder="1" applyAlignment="1">
      <alignment horizontal="left" vertical="top" wrapText="1"/>
    </xf>
    <xf numFmtId="164" fontId="5" fillId="3" borderId="5" xfId="0" applyFont="1" applyFill="1" applyBorder="1" applyAlignment="1">
      <alignment horizontal="center" vertical="center" wrapText="1"/>
    </xf>
    <xf numFmtId="164" fontId="15" fillId="3" borderId="1" xfId="0" applyFont="1" applyFill="1" applyBorder="1" applyAlignment="1">
      <alignment horizontal="center" vertical="center"/>
    </xf>
    <xf numFmtId="166" fontId="5" fillId="3" borderId="1" xfId="0" applyNumberFormat="1" applyFont="1" applyFill="1" applyBorder="1" applyAlignment="1">
      <alignment horizontal="center" vertical="center" wrapText="1"/>
    </xf>
    <xf numFmtId="170" fontId="5" fillId="3" borderId="1" xfId="0" applyNumberFormat="1" applyFont="1" applyFill="1" applyBorder="1" applyAlignment="1">
      <alignment horizontal="center" vertical="center" wrapText="1"/>
    </xf>
    <xf numFmtId="170" fontId="5" fillId="3" borderId="6" xfId="0" applyNumberFormat="1" applyFont="1" applyFill="1" applyBorder="1" applyAlignment="1">
      <alignment horizontal="center" vertical="center" wrapText="1"/>
    </xf>
    <xf numFmtId="171" fontId="5" fillId="3" borderId="1" xfId="0" applyNumberFormat="1" applyFont="1" applyFill="1" applyBorder="1" applyAlignment="1">
      <alignment horizontal="right" vertical="center"/>
    </xf>
    <xf numFmtId="164" fontId="5" fillId="3" borderId="1" xfId="26" applyFont="1" applyFill="1" applyBorder="1" applyAlignment="1">
      <alignment horizontal="center" vertical="center" wrapText="1"/>
      <protection/>
    </xf>
    <xf numFmtId="164" fontId="17" fillId="3" borderId="1" xfId="0" applyFont="1" applyFill="1" applyBorder="1" applyAlignment="1">
      <alignment horizontal="center" vertical="center" wrapText="1"/>
    </xf>
    <xf numFmtId="164" fontId="15" fillId="3" borderId="1" xfId="26" applyFont="1" applyFill="1" applyBorder="1" applyAlignment="1">
      <alignment horizontal="center" vertical="center" wrapText="1"/>
      <protection/>
    </xf>
    <xf numFmtId="164" fontId="18" fillId="0" borderId="6" xfId="0" applyFont="1" applyBorder="1" applyAlignment="1">
      <alignment horizontal="left" vertical="center" wrapText="1"/>
    </xf>
    <xf numFmtId="164" fontId="18" fillId="0" borderId="5" xfId="20" applyNumberFormat="1" applyFont="1" applyFill="1" applyBorder="1" applyAlignment="1" applyProtection="1">
      <alignment horizontal="center" vertical="center" wrapText="1"/>
      <protection/>
    </xf>
    <xf numFmtId="164" fontId="5" fillId="0" borderId="13" xfId="0" applyFont="1" applyFill="1" applyBorder="1" applyAlignment="1">
      <alignment horizontal="center" vertical="center" wrapText="1"/>
    </xf>
    <xf numFmtId="164" fontId="18" fillId="0" borderId="2" xfId="20" applyNumberFormat="1" applyFont="1" applyFill="1" applyBorder="1" applyAlignment="1" applyProtection="1">
      <alignment horizontal="center" vertical="center" wrapText="1"/>
      <protection/>
    </xf>
    <xf numFmtId="164" fontId="5" fillId="0" borderId="4" xfId="0" applyFont="1" applyBorder="1" applyAlignment="1">
      <alignment horizontal="left" vertical="top" wrapText="1"/>
    </xf>
    <xf numFmtId="164" fontId="18" fillId="0" borderId="8" xfId="20" applyNumberFormat="1" applyFont="1" applyFill="1" applyBorder="1" applyAlignment="1" applyProtection="1">
      <alignment horizontal="center" vertical="center" wrapText="1"/>
      <protection/>
    </xf>
    <xf numFmtId="171" fontId="5" fillId="0" borderId="4" xfId="0" applyNumberFormat="1" applyFont="1" applyFill="1" applyBorder="1" applyAlignment="1">
      <alignment horizontal="right" vertical="center"/>
    </xf>
    <xf numFmtId="164" fontId="5" fillId="0" borderId="4" xfId="26" applyFont="1" applyBorder="1" applyAlignment="1">
      <alignment horizontal="center" vertical="center" wrapText="1"/>
      <protection/>
    </xf>
    <xf numFmtId="164" fontId="18" fillId="0" borderId="4" xfId="0" applyFont="1" applyBorder="1" applyAlignment="1">
      <alignment horizontal="center" vertical="center"/>
    </xf>
    <xf numFmtId="164" fontId="18" fillId="0" borderId="5" xfId="0" applyFont="1" applyBorder="1" applyAlignment="1">
      <alignment horizontal="center" vertical="center"/>
    </xf>
    <xf numFmtId="164" fontId="15" fillId="0" borderId="5" xfId="26" applyFont="1" applyBorder="1" applyAlignment="1">
      <alignment horizontal="center" vertical="center" wrapText="1"/>
      <protection/>
    </xf>
    <xf numFmtId="164" fontId="5" fillId="3" borderId="7" xfId="0" applyFont="1" applyFill="1" applyBorder="1" applyAlignment="1">
      <alignment horizontal="center" vertical="center"/>
    </xf>
    <xf numFmtId="164" fontId="15" fillId="3" borderId="3" xfId="0" applyFont="1" applyFill="1" applyBorder="1" applyAlignment="1">
      <alignment horizontal="center" vertical="center"/>
    </xf>
    <xf numFmtId="166" fontId="5" fillId="3" borderId="3" xfId="0" applyNumberFormat="1" applyFont="1" applyFill="1" applyBorder="1" applyAlignment="1">
      <alignment horizontal="center" vertical="center" wrapText="1"/>
    </xf>
    <xf numFmtId="164" fontId="5" fillId="3" borderId="3" xfId="26" applyFont="1" applyFill="1" applyBorder="1" applyAlignment="1">
      <alignment horizontal="center" vertical="center" wrapText="1"/>
      <protection/>
    </xf>
    <xf numFmtId="164" fontId="17" fillId="3" borderId="3" xfId="0" applyFont="1" applyFill="1" applyBorder="1" applyAlignment="1">
      <alignment horizontal="center" vertical="center" wrapText="1"/>
    </xf>
    <xf numFmtId="164" fontId="5" fillId="0" borderId="1" xfId="0" applyFont="1" applyFill="1" applyBorder="1" applyAlignment="1">
      <alignment horizontal="center" vertical="top" wrapText="1"/>
    </xf>
    <xf numFmtId="171" fontId="4" fillId="0" borderId="1" xfId="22" applyNumberFormat="1" applyFont="1" applyFill="1" applyBorder="1" applyAlignment="1">
      <alignment horizontal="right" vertical="center"/>
      <protection/>
    </xf>
    <xf numFmtId="167" fontId="34" fillId="0" borderId="1" xfId="23" applyNumberFormat="1" applyFont="1" applyFill="1" applyBorder="1" applyAlignment="1">
      <alignment horizontal="right" vertical="center"/>
      <protection/>
    </xf>
    <xf numFmtId="170" fontId="4" fillId="0" borderId="1" xfId="0" applyNumberFormat="1" applyFont="1" applyFill="1" applyBorder="1" applyAlignment="1">
      <alignment horizontal="right" vertical="center"/>
    </xf>
    <xf numFmtId="171" fontId="5" fillId="0" borderId="1" xfId="0" applyNumberFormat="1" applyFont="1" applyFill="1" applyBorder="1" applyAlignment="1">
      <alignment horizontal="center" vertical="center"/>
    </xf>
    <xf numFmtId="171" fontId="5" fillId="5" borderId="1" xfId="22" applyNumberFormat="1" applyFont="1" applyFill="1" applyBorder="1" applyAlignment="1">
      <alignment horizontal="right" vertical="center"/>
      <protection/>
    </xf>
    <xf numFmtId="164" fontId="5" fillId="0" borderId="3" xfId="22" applyNumberFormat="1" applyFont="1" applyFill="1" applyBorder="1" applyAlignment="1">
      <alignment horizontal="left" vertical="center" wrapText="1"/>
      <protection/>
    </xf>
    <xf numFmtId="164" fontId="5" fillId="0" borderId="2" xfId="22" applyNumberFormat="1" applyFont="1" applyFill="1" applyBorder="1" applyAlignment="1">
      <alignment horizontal="left" vertical="center" wrapText="1"/>
      <protection/>
    </xf>
    <xf numFmtId="164" fontId="4" fillId="0" borderId="13" xfId="20" applyNumberFormat="1" applyFont="1" applyFill="1" applyBorder="1" applyAlignment="1" applyProtection="1">
      <alignment horizontal="center" vertical="center" wrapText="1"/>
      <protection/>
    </xf>
    <xf numFmtId="171" fontId="4" fillId="0" borderId="3" xfId="22" applyNumberFormat="1" applyFont="1" applyFill="1" applyBorder="1" applyAlignment="1">
      <alignment horizontal="right" vertical="center"/>
      <protection/>
    </xf>
    <xf numFmtId="167" fontId="34" fillId="0" borderId="3" xfId="23" applyNumberFormat="1" applyFont="1" applyFill="1" applyBorder="1" applyAlignment="1">
      <alignment horizontal="right" vertical="center"/>
      <protection/>
    </xf>
    <xf numFmtId="167" fontId="34" fillId="0" borderId="3" xfId="15" applyNumberFormat="1" applyFont="1" applyFill="1" applyBorder="1" applyAlignment="1" applyProtection="1">
      <alignment horizontal="center" vertical="center"/>
      <protection/>
    </xf>
    <xf numFmtId="170" fontId="34" fillId="0" borderId="3" xfId="15" applyNumberFormat="1" applyFont="1" applyFill="1" applyBorder="1" applyAlignment="1" applyProtection="1">
      <alignment horizontal="center" vertical="center"/>
      <protection/>
    </xf>
    <xf numFmtId="164" fontId="38" fillId="0" borderId="3" xfId="20" applyNumberFormat="1" applyFont="1" applyFill="1" applyBorder="1" applyAlignment="1" applyProtection="1">
      <alignment horizontal="center" vertical="center" wrapText="1"/>
      <protection/>
    </xf>
    <xf numFmtId="164" fontId="18" fillId="0" borderId="3" xfId="20" applyNumberFormat="1" applyFont="1" applyFill="1" applyBorder="1" applyAlignment="1" applyProtection="1">
      <alignment horizontal="center" vertical="center" wrapText="1"/>
      <protection/>
    </xf>
    <xf numFmtId="164" fontId="4" fillId="0" borderId="3" xfId="0" applyFont="1" applyFill="1" applyBorder="1" applyAlignment="1">
      <alignment horizontal="center" vertical="center"/>
    </xf>
    <xf numFmtId="164" fontId="5" fillId="0" borderId="5" xfId="22" applyNumberFormat="1" applyFont="1" applyFill="1" applyBorder="1" applyAlignment="1">
      <alignment horizontal="left" vertical="center" wrapText="1"/>
      <protection/>
    </xf>
    <xf numFmtId="164" fontId="4" fillId="0" borderId="6" xfId="20" applyNumberFormat="1" applyFont="1" applyFill="1" applyBorder="1" applyAlignment="1" applyProtection="1">
      <alignment horizontal="center" vertical="center" wrapText="1"/>
      <protection/>
    </xf>
    <xf numFmtId="164" fontId="38" fillId="0" borderId="1" xfId="20" applyNumberFormat="1" applyFont="1" applyFill="1" applyBorder="1" applyAlignment="1" applyProtection="1">
      <alignment horizontal="center" vertical="center" wrapText="1"/>
      <protection/>
    </xf>
    <xf numFmtId="164" fontId="5" fillId="2" borderId="0" xfId="0" applyFont="1" applyFill="1" applyAlignment="1">
      <alignment/>
    </xf>
    <xf numFmtId="170" fontId="4" fillId="2" borderId="1" xfId="0" applyNumberFormat="1" applyFont="1" applyFill="1" applyBorder="1" applyAlignment="1">
      <alignment horizontal="right" vertical="center"/>
    </xf>
    <xf numFmtId="164" fontId="18" fillId="0" borderId="5" xfId="0" applyFont="1" applyFill="1" applyBorder="1" applyAlignment="1">
      <alignment horizontal="left" vertical="center"/>
    </xf>
    <xf numFmtId="175" fontId="5" fillId="0" borderId="1" xfId="0" applyNumberFormat="1" applyFont="1" applyFill="1" applyBorder="1" applyAlignment="1">
      <alignment horizontal="right" vertical="center"/>
    </xf>
    <xf numFmtId="164" fontId="5" fillId="0" borderId="6" xfId="0" applyFont="1" applyFill="1" applyBorder="1" applyAlignment="1">
      <alignment horizontal="center" vertical="top" wrapText="1"/>
    </xf>
    <xf numFmtId="164" fontId="4" fillId="2" borderId="6" xfId="0" applyFont="1" applyFill="1" applyBorder="1" applyAlignment="1">
      <alignment horizontal="center" vertical="center" wrapText="1"/>
    </xf>
    <xf numFmtId="164" fontId="34" fillId="2" borderId="2" xfId="0" applyFont="1" applyFill="1" applyBorder="1" applyAlignment="1">
      <alignment horizontal="left" vertical="center"/>
    </xf>
    <xf numFmtId="164" fontId="4" fillId="2" borderId="1" xfId="20" applyNumberFormat="1" applyFont="1" applyFill="1" applyBorder="1" applyAlignment="1" applyProtection="1">
      <alignment vertical="center" wrapText="1"/>
      <protection/>
    </xf>
    <xf numFmtId="164" fontId="36" fillId="2" borderId="5" xfId="20" applyNumberFormat="1" applyFont="1" applyFill="1" applyBorder="1" applyAlignment="1" applyProtection="1">
      <alignment horizontal="left" vertical="center" wrapText="1"/>
      <protection/>
    </xf>
    <xf numFmtId="164" fontId="34" fillId="2" borderId="1" xfId="20" applyNumberFormat="1" applyFont="1" applyFill="1" applyBorder="1" applyAlignment="1" applyProtection="1">
      <alignment horizontal="center" vertical="center" wrapText="1"/>
      <protection/>
    </xf>
    <xf numFmtId="170" fontId="4" fillId="2" borderId="3" xfId="0" applyNumberFormat="1" applyFont="1" applyFill="1" applyBorder="1" applyAlignment="1">
      <alignment vertical="center"/>
    </xf>
    <xf numFmtId="164" fontId="36" fillId="2" borderId="1" xfId="20" applyNumberFormat="1" applyFont="1" applyFill="1" applyBorder="1" applyAlignment="1" applyProtection="1">
      <alignment horizontal="center" vertical="center" wrapText="1"/>
      <protection/>
    </xf>
    <xf numFmtId="164" fontId="4" fillId="2" borderId="1" xfId="0" applyFont="1" applyFill="1" applyBorder="1" applyAlignment="1">
      <alignment horizontal="center" vertical="center" wrapText="1"/>
    </xf>
    <xf numFmtId="164" fontId="4" fillId="2" borderId="3" xfId="20" applyNumberFormat="1" applyFont="1" applyFill="1" applyBorder="1" applyAlignment="1" applyProtection="1">
      <alignment vertical="center" wrapText="1"/>
      <protection/>
    </xf>
    <xf numFmtId="170" fontId="4" fillId="2" borderId="1" xfId="0" applyNumberFormat="1" applyFont="1" applyFill="1" applyBorder="1" applyAlignment="1">
      <alignment vertical="center"/>
    </xf>
    <xf numFmtId="164" fontId="4" fillId="0" borderId="0" xfId="0" applyFont="1" applyAlignment="1">
      <alignment horizontal="left" vertical="center"/>
    </xf>
    <xf numFmtId="164" fontId="4" fillId="0" borderId="0" xfId="0" applyFont="1" applyAlignment="1">
      <alignment vertical="center" wrapText="1"/>
    </xf>
    <xf numFmtId="164" fontId="4" fillId="0" borderId="0" xfId="0" applyFont="1" applyAlignment="1">
      <alignment horizontal="center" vertical="center"/>
    </xf>
    <xf numFmtId="166" fontId="4" fillId="0" borderId="0" xfId="0" applyNumberFormat="1" applyFont="1" applyAlignment="1">
      <alignment horizontal="center" vertical="center"/>
    </xf>
    <xf numFmtId="164" fontId="4" fillId="0" borderId="0" xfId="0" applyFont="1" applyAlignment="1">
      <alignment vertical="center"/>
    </xf>
    <xf numFmtId="170" fontId="4" fillId="0" borderId="0" xfId="0" applyNumberFormat="1" applyFont="1" applyAlignment="1">
      <alignment vertical="center"/>
    </xf>
    <xf numFmtId="166" fontId="4" fillId="0" borderId="0" xfId="0" applyNumberFormat="1" applyFont="1" applyAlignment="1">
      <alignment vertical="center"/>
    </xf>
    <xf numFmtId="164" fontId="34" fillId="0" borderId="0" xfId="26" applyFont="1" applyBorder="1" applyAlignment="1">
      <alignment horizontal="left" vertical="top" wrapText="1"/>
      <protection/>
    </xf>
    <xf numFmtId="164" fontId="4" fillId="0" borderId="0" xfId="26" applyFont="1" applyAlignment="1">
      <alignment vertical="center" wrapText="1"/>
      <protection/>
    </xf>
  </cellXfs>
  <cellStyles count="15">
    <cellStyle name="Normal" xfId="0"/>
    <cellStyle name="Comma" xfId="15"/>
    <cellStyle name="Comma [0]" xfId="16"/>
    <cellStyle name="Currency" xfId="17"/>
    <cellStyle name="Currency [0]" xfId="18"/>
    <cellStyle name="Percent" xfId="19"/>
    <cellStyle name="Hyperlink" xfId="20"/>
    <cellStyle name="一般 2" xfId="21"/>
    <cellStyle name="一般 3" xfId="22"/>
    <cellStyle name="一般 4" xfId="23"/>
    <cellStyle name="一般 5" xfId="24"/>
    <cellStyle name="一般_102社會處(第2季)" xfId="25"/>
    <cellStyle name="一般_複本 102第一期鄉鎮考核空白表" xfId="26"/>
    <cellStyle name="千分位 2" xfId="27"/>
    <cellStyle name="超連結 2"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3"/>
  </sheetPr>
  <dimension ref="A1:A12"/>
  <sheetViews>
    <sheetView view="pageBreakPreview" zoomScale="85" zoomScaleSheetLayoutView="85" workbookViewId="0" topLeftCell="A1">
      <selection activeCell="B9" sqref="B9"/>
    </sheetView>
  </sheetViews>
  <sheetFormatPr defaultColWidth="8.00390625" defaultRowHeight="13.5"/>
  <cols>
    <col min="1" max="16384" width="8.625" style="1" customWidth="1"/>
  </cols>
  <sheetData>
    <row r="1" ht="16.5">
      <c r="A1" s="2" t="s">
        <v>0</v>
      </c>
    </row>
    <row r="2" ht="16.5">
      <c r="A2" s="1" t="s">
        <v>1</v>
      </c>
    </row>
    <row r="3" ht="16.5">
      <c r="A3" s="3" t="s">
        <v>2</v>
      </c>
    </row>
    <row r="4" ht="16.5">
      <c r="A4" s="1" t="s">
        <v>3</v>
      </c>
    </row>
    <row r="5" ht="16.5">
      <c r="A5" s="2" t="s">
        <v>4</v>
      </c>
    </row>
    <row r="6" ht="16.5">
      <c r="A6" s="1" t="s">
        <v>5</v>
      </c>
    </row>
    <row r="7" ht="16.5">
      <c r="A7" s="1" t="s">
        <v>6</v>
      </c>
    </row>
    <row r="8" ht="16.5">
      <c r="A8" s="1" t="s">
        <v>7</v>
      </c>
    </row>
    <row r="9" ht="16.5">
      <c r="A9" s="1" t="s">
        <v>8</v>
      </c>
    </row>
    <row r="10" s="4" customFormat="1" ht="16.5">
      <c r="A10" s="4" t="s">
        <v>9</v>
      </c>
    </row>
    <row r="11" ht="16.5">
      <c r="A11" s="1" t="s">
        <v>10</v>
      </c>
    </row>
    <row r="12" ht="16.5">
      <c r="A12" s="1" t="s">
        <v>11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51"/>
  </sheetPr>
  <dimension ref="A1:N13"/>
  <sheetViews>
    <sheetView view="pageBreakPreview" zoomScale="85" zoomScaleSheetLayoutView="85" workbookViewId="0" topLeftCell="A4">
      <selection activeCell="H9" sqref="H9"/>
    </sheetView>
  </sheetViews>
  <sheetFormatPr defaultColWidth="8.00390625" defaultRowHeight="13.5"/>
  <cols>
    <col min="1" max="1" width="16.125" style="5" customWidth="1"/>
    <col min="2" max="2" width="24.25390625" style="6" customWidth="1"/>
    <col min="3" max="3" width="26.50390625" style="5" customWidth="1"/>
    <col min="4" max="4" width="11.00390625" style="5" customWidth="1"/>
    <col min="5" max="5" width="11.50390625" style="7" customWidth="1"/>
    <col min="6" max="6" width="8.625" style="5" customWidth="1"/>
    <col min="7" max="8" width="10.2539062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422</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ht="65.25" customHeight="1">
      <c r="A6" s="28" t="s">
        <v>423</v>
      </c>
      <c r="B6" s="28" t="s">
        <v>424</v>
      </c>
      <c r="C6" s="28" t="s">
        <v>425</v>
      </c>
      <c r="D6" s="272" t="s">
        <v>426</v>
      </c>
      <c r="E6" s="273">
        <v>2412054</v>
      </c>
      <c r="F6" s="273"/>
      <c r="G6" s="273"/>
      <c r="H6" s="273">
        <f aca="true" t="shared" si="0" ref="H6:H10">SUM(E6:G6)</f>
        <v>2412054</v>
      </c>
      <c r="I6" s="273">
        <f>+H6</f>
        <v>2412054</v>
      </c>
      <c r="J6" s="274"/>
      <c r="K6" s="175" t="s">
        <v>58</v>
      </c>
      <c r="L6" s="53"/>
      <c r="M6" s="53" t="s">
        <v>427</v>
      </c>
      <c r="N6" s="275"/>
    </row>
    <row r="7" spans="1:14" ht="49.5">
      <c r="A7" s="28" t="s">
        <v>428</v>
      </c>
      <c r="B7" s="276"/>
      <c r="C7" s="276"/>
      <c r="D7" s="274"/>
      <c r="E7" s="273"/>
      <c r="F7" s="273"/>
      <c r="G7" s="273"/>
      <c r="H7" s="273">
        <f t="shared" si="0"/>
        <v>0</v>
      </c>
      <c r="I7" s="273"/>
      <c r="J7" s="274"/>
      <c r="K7" s="274"/>
      <c r="L7" s="275"/>
      <c r="M7" s="275"/>
      <c r="N7" s="275"/>
    </row>
    <row r="8" spans="1:14" s="57" customFormat="1" ht="57" customHeight="1">
      <c r="A8" s="28" t="s">
        <v>429</v>
      </c>
      <c r="B8" s="58"/>
      <c r="C8" s="276"/>
      <c r="D8" s="274"/>
      <c r="E8" s="273"/>
      <c r="F8" s="273"/>
      <c r="G8" s="273"/>
      <c r="H8" s="273">
        <f t="shared" si="0"/>
        <v>0</v>
      </c>
      <c r="I8" s="273"/>
      <c r="J8" s="274"/>
      <c r="K8" s="274"/>
      <c r="L8" s="275"/>
      <c r="M8" s="275"/>
      <c r="N8" s="275"/>
    </row>
    <row r="9" spans="1:14" s="57" customFormat="1" ht="72" customHeight="1">
      <c r="A9" s="28" t="s">
        <v>430</v>
      </c>
      <c r="B9" s="277" t="s">
        <v>431</v>
      </c>
      <c r="C9" s="278" t="s">
        <v>432</v>
      </c>
      <c r="D9" s="279" t="s">
        <v>426</v>
      </c>
      <c r="E9" s="280">
        <v>381129</v>
      </c>
      <c r="F9" s="280"/>
      <c r="G9" s="280"/>
      <c r="H9" s="273">
        <f t="shared" si="0"/>
        <v>381129</v>
      </c>
      <c r="I9" s="280">
        <v>381129</v>
      </c>
      <c r="J9" s="281"/>
      <c r="K9" s="175" t="s">
        <v>58</v>
      </c>
      <c r="L9" s="282"/>
      <c r="M9" s="282"/>
      <c r="N9" s="53" t="s">
        <v>427</v>
      </c>
    </row>
    <row r="10" spans="1:14" ht="43.5" customHeight="1">
      <c r="A10" s="13"/>
      <c r="B10" s="281"/>
      <c r="C10" s="281"/>
      <c r="D10" s="279"/>
      <c r="E10" s="280"/>
      <c r="F10" s="280"/>
      <c r="G10" s="280"/>
      <c r="H10" s="273">
        <f t="shared" si="0"/>
        <v>0</v>
      </c>
      <c r="I10" s="280"/>
      <c r="J10" s="281"/>
      <c r="K10" s="281"/>
      <c r="L10" s="282"/>
      <c r="M10" s="282"/>
      <c r="N10" s="283"/>
    </row>
    <row r="11" spans="1:14" ht="44.25" customHeight="1">
      <c r="A11" s="284" t="s">
        <v>29</v>
      </c>
      <c r="B11" s="285"/>
      <c r="C11" s="285"/>
      <c r="D11" s="286"/>
      <c r="E11" s="287">
        <f>SUM(E6:E10)</f>
        <v>2793183</v>
      </c>
      <c r="F11" s="287">
        <f>SUM(F6:F10)</f>
        <v>0</v>
      </c>
      <c r="G11" s="287">
        <f>SUM(G6:G10)</f>
        <v>0</v>
      </c>
      <c r="H11" s="287">
        <f>SUM(H6:H10)</f>
        <v>2793183</v>
      </c>
      <c r="I11" s="287">
        <f>SUM(I6:I10)</f>
        <v>2793183</v>
      </c>
      <c r="J11" s="285"/>
      <c r="K11" s="285"/>
      <c r="L11" s="288"/>
      <c r="M11" s="288"/>
      <c r="N11" s="289"/>
    </row>
    <row r="12" spans="1:12" s="35" customFormat="1" ht="21" customHeight="1">
      <c r="A12" s="34" t="s">
        <v>64</v>
      </c>
      <c r="B12" s="34"/>
      <c r="C12" s="34"/>
      <c r="D12" s="34"/>
      <c r="E12" s="34"/>
      <c r="F12" s="34"/>
      <c r="G12" s="34"/>
      <c r="H12" s="34"/>
      <c r="I12" s="34"/>
      <c r="J12" s="34"/>
      <c r="K12" s="34"/>
      <c r="L12" s="34"/>
    </row>
    <row r="13" spans="1:10" s="35" customFormat="1" ht="22.5" customHeight="1">
      <c r="A13" s="34" t="s">
        <v>47</v>
      </c>
      <c r="B13" s="34"/>
      <c r="C13" s="34"/>
      <c r="D13" s="34"/>
      <c r="E13" s="34"/>
      <c r="F13" s="34"/>
      <c r="G13" s="34"/>
      <c r="H13" s="34"/>
      <c r="I13" s="34"/>
      <c r="J13" s="34"/>
    </row>
    <row r="14" ht="37.5" customHeight="1"/>
    <row r="15" ht="43.5" customHeight="1"/>
    <row r="16" ht="42" customHeight="1"/>
    <row r="17" ht="42" customHeight="1"/>
    <row r="18" ht="45" customHeight="1"/>
    <row r="19" ht="55.5" customHeight="1"/>
    <row r="20" ht="43.5" customHeight="1"/>
    <row r="21" ht="54" customHeight="1"/>
    <row r="22" ht="42.75" customHeight="1"/>
    <row r="23" ht="16.5" customHeight="1" hidden="1"/>
    <row r="24" ht="43.5" customHeight="1"/>
    <row r="25" ht="33" customHeight="1"/>
    <row r="26" ht="37.5" customHeight="1"/>
    <row r="27" ht="24.75" customHeight="1"/>
    <row r="83" ht="19.5" customHeight="1"/>
    <row r="84" ht="19.5" customHeight="1"/>
    <row r="86" ht="19.5" customHeight="1"/>
    <row r="87" ht="19.5" customHeight="1"/>
    <row r="119" ht="24.75" customHeight="1"/>
    <row r="175"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2:L12"/>
    <mergeCell ref="A13:J13"/>
  </mergeCells>
  <printOptions horizontalCentered="1" verticalCentered="1"/>
  <pageMargins left="0.7479166666666667" right="0.5513888888888889" top="0.39375" bottom="0.19652777777777777" header="0.5118055555555555" footer="0.5118055555555555"/>
  <pageSetup horizontalDpi="300" verticalDpi="300" orientation="landscape" paperSize="8"/>
  <legacyDrawing r:id="rId2"/>
</worksheet>
</file>

<file path=xl/worksheets/sheet11.xml><?xml version="1.0" encoding="utf-8"?>
<worksheet xmlns="http://schemas.openxmlformats.org/spreadsheetml/2006/main" xmlns:r="http://schemas.openxmlformats.org/officeDocument/2006/relationships">
  <sheetPr>
    <tabColor indexed="34"/>
  </sheetPr>
  <dimension ref="A1:N653"/>
  <sheetViews>
    <sheetView view="pageBreakPreview" zoomScale="85" zoomScaleSheetLayoutView="85" workbookViewId="0" topLeftCell="A634">
      <selection activeCell="C641" sqref="C641"/>
    </sheetView>
  </sheetViews>
  <sheetFormatPr defaultColWidth="8.00390625" defaultRowHeight="13.5"/>
  <cols>
    <col min="1" max="1" width="16.125" style="290" customWidth="1"/>
    <col min="2" max="2" width="25.50390625" style="291" customWidth="1"/>
    <col min="3" max="3" width="28.125" style="292" customWidth="1"/>
    <col min="4" max="4" width="12.375" style="293" customWidth="1"/>
    <col min="5" max="5" width="17.25390625" style="294" customWidth="1"/>
    <col min="6" max="6" width="11.875" style="290" customWidth="1"/>
    <col min="7" max="7" width="14.625" style="290" customWidth="1"/>
    <col min="8" max="8" width="16.125" style="293" customWidth="1"/>
    <col min="9" max="9" width="17.25390625" style="295" customWidth="1"/>
    <col min="10" max="10" width="13.375" style="296" customWidth="1"/>
    <col min="11" max="11" width="11.375" style="290" customWidth="1"/>
    <col min="12" max="12" width="18.875" style="290" customWidth="1"/>
    <col min="13" max="13" width="5.50390625" style="293" customWidth="1"/>
    <col min="14" max="14" width="6.50390625" style="293" customWidth="1"/>
    <col min="15" max="15" width="15.875" style="5" customWidth="1"/>
    <col min="16" max="16384" width="8.75390625" style="5" customWidth="1"/>
  </cols>
  <sheetData>
    <row r="1" spans="1:14" ht="21.75" customHeight="1">
      <c r="A1" s="297" t="s">
        <v>12</v>
      </c>
      <c r="B1" s="297"/>
      <c r="C1" s="297"/>
      <c r="D1" s="297"/>
      <c r="E1" s="297"/>
      <c r="F1" s="297"/>
      <c r="G1" s="297"/>
      <c r="H1" s="297"/>
      <c r="I1" s="297"/>
      <c r="J1" s="297"/>
      <c r="K1" s="297"/>
      <c r="L1" s="297"/>
      <c r="M1" s="297"/>
      <c r="N1" s="297"/>
    </row>
    <row r="2" spans="1:14" ht="18" customHeight="1">
      <c r="A2" s="9" t="s">
        <v>433</v>
      </c>
      <c r="B2" s="9"/>
      <c r="C2" s="9"/>
      <c r="D2" s="9"/>
      <c r="E2" s="9"/>
      <c r="F2" s="9"/>
      <c r="G2" s="9"/>
      <c r="H2" s="9"/>
      <c r="I2" s="9"/>
      <c r="J2" s="9"/>
      <c r="K2" s="9"/>
      <c r="L2" s="9"/>
      <c r="M2" s="9"/>
      <c r="N2" s="9"/>
    </row>
    <row r="3" spans="1:13" ht="16.5">
      <c r="A3" s="290" t="s">
        <v>434</v>
      </c>
      <c r="M3" s="293" t="s">
        <v>435</v>
      </c>
    </row>
    <row r="4" spans="1:14" s="303" customFormat="1" ht="30.75" customHeight="1">
      <c r="A4" s="24" t="s">
        <v>16</v>
      </c>
      <c r="B4" s="298" t="s">
        <v>17</v>
      </c>
      <c r="C4" s="24" t="s">
        <v>18</v>
      </c>
      <c r="D4" s="299" t="s">
        <v>19</v>
      </c>
      <c r="E4" s="53" t="s">
        <v>20</v>
      </c>
      <c r="F4" s="53"/>
      <c r="G4" s="53"/>
      <c r="H4" s="53"/>
      <c r="I4" s="300" t="s">
        <v>21</v>
      </c>
      <c r="J4" s="24" t="s">
        <v>22</v>
      </c>
      <c r="K4" s="301" t="s">
        <v>23</v>
      </c>
      <c r="L4" s="24" t="s">
        <v>24</v>
      </c>
      <c r="M4" s="302" t="s">
        <v>25</v>
      </c>
      <c r="N4" s="302"/>
    </row>
    <row r="5" spans="1:14" s="303" customFormat="1" ht="37.5" customHeight="1">
      <c r="A5" s="24"/>
      <c r="B5" s="298"/>
      <c r="C5" s="24"/>
      <c r="D5" s="299"/>
      <c r="E5" s="304" t="s">
        <v>26</v>
      </c>
      <c r="F5" s="298" t="s">
        <v>27</v>
      </c>
      <c r="G5" s="298" t="s">
        <v>28</v>
      </c>
      <c r="H5" s="305" t="s">
        <v>29</v>
      </c>
      <c r="I5" s="300"/>
      <c r="J5" s="24"/>
      <c r="K5" s="301"/>
      <c r="L5" s="24"/>
      <c r="M5" s="302" t="s">
        <v>30</v>
      </c>
      <c r="N5" s="302" t="s">
        <v>31</v>
      </c>
    </row>
    <row r="6" spans="1:14" s="163" customFormat="1" ht="99.75" customHeight="1">
      <c r="A6" s="306" t="s">
        <v>436</v>
      </c>
      <c r="B6" s="307" t="s">
        <v>437</v>
      </c>
      <c r="C6" s="308" t="s">
        <v>438</v>
      </c>
      <c r="D6" s="309" t="s">
        <v>439</v>
      </c>
      <c r="E6" s="310">
        <v>2187</v>
      </c>
      <c r="F6" s="311">
        <v>0</v>
      </c>
      <c r="G6" s="311">
        <v>0</v>
      </c>
      <c r="H6" s="312">
        <f aca="true" t="shared" si="0" ref="H6:H11">SUM(E6:G6)</f>
        <v>2187</v>
      </c>
      <c r="I6" s="313">
        <f aca="true" t="shared" si="1" ref="I6:I13">E6</f>
        <v>2187</v>
      </c>
      <c r="J6" s="314"/>
      <c r="K6" s="50" t="s">
        <v>58</v>
      </c>
      <c r="L6" s="315"/>
      <c r="M6" s="315"/>
      <c r="N6" s="315" t="s">
        <v>427</v>
      </c>
    </row>
    <row r="7" spans="1:14" s="163" customFormat="1" ht="81" customHeight="1">
      <c r="A7" s="316"/>
      <c r="B7" s="307" t="s">
        <v>440</v>
      </c>
      <c r="C7" s="308" t="s">
        <v>438</v>
      </c>
      <c r="D7" s="317" t="s">
        <v>439</v>
      </c>
      <c r="E7" s="310">
        <v>7537717</v>
      </c>
      <c r="F7" s="311">
        <v>0</v>
      </c>
      <c r="G7" s="311">
        <v>0</v>
      </c>
      <c r="H7" s="312">
        <f t="shared" si="0"/>
        <v>7537717</v>
      </c>
      <c r="I7" s="313">
        <f t="shared" si="1"/>
        <v>7537717</v>
      </c>
      <c r="J7" s="314"/>
      <c r="K7" s="50" t="s">
        <v>58</v>
      </c>
      <c r="L7" s="315"/>
      <c r="M7" s="315"/>
      <c r="N7" s="315" t="s">
        <v>427</v>
      </c>
    </row>
    <row r="8" spans="1:14" s="163" customFormat="1" ht="68.25" customHeight="1">
      <c r="A8" s="306"/>
      <c r="B8" s="307" t="s">
        <v>441</v>
      </c>
      <c r="C8" s="308" t="s">
        <v>442</v>
      </c>
      <c r="D8" s="309" t="s">
        <v>443</v>
      </c>
      <c r="E8" s="310">
        <v>2210</v>
      </c>
      <c r="F8" s="311">
        <v>0</v>
      </c>
      <c r="G8" s="311">
        <v>0</v>
      </c>
      <c r="H8" s="312">
        <f t="shared" si="0"/>
        <v>2210</v>
      </c>
      <c r="I8" s="313">
        <f t="shared" si="1"/>
        <v>2210</v>
      </c>
      <c r="J8" s="314"/>
      <c r="K8" s="50" t="s">
        <v>58</v>
      </c>
      <c r="L8" s="315"/>
      <c r="M8" s="315"/>
      <c r="N8" s="315" t="s">
        <v>427</v>
      </c>
    </row>
    <row r="9" spans="1:14" s="163" customFormat="1" ht="63.75" customHeight="1">
      <c r="A9" s="316"/>
      <c r="B9" s="307" t="s">
        <v>444</v>
      </c>
      <c r="C9" s="308" t="s">
        <v>438</v>
      </c>
      <c r="D9" s="317" t="s">
        <v>445</v>
      </c>
      <c r="E9" s="310">
        <v>469136</v>
      </c>
      <c r="F9" s="311">
        <v>0</v>
      </c>
      <c r="G9" s="311">
        <v>0</v>
      </c>
      <c r="H9" s="312">
        <f t="shared" si="0"/>
        <v>469136</v>
      </c>
      <c r="I9" s="313">
        <f t="shared" si="1"/>
        <v>469136</v>
      </c>
      <c r="J9" s="314"/>
      <c r="K9" s="50" t="s">
        <v>58</v>
      </c>
      <c r="L9" s="318"/>
      <c r="M9" s="315"/>
      <c r="N9" s="315" t="s">
        <v>427</v>
      </c>
    </row>
    <row r="10" spans="1:14" s="163" customFormat="1" ht="59.25" customHeight="1">
      <c r="A10" s="319"/>
      <c r="B10" s="320" t="s">
        <v>446</v>
      </c>
      <c r="C10" s="308" t="s">
        <v>438</v>
      </c>
      <c r="D10" s="321" t="s">
        <v>447</v>
      </c>
      <c r="E10" s="322">
        <v>690788</v>
      </c>
      <c r="F10" s="323">
        <v>0</v>
      </c>
      <c r="G10" s="323">
        <v>0</v>
      </c>
      <c r="H10" s="324">
        <f t="shared" si="0"/>
        <v>690788</v>
      </c>
      <c r="I10" s="325">
        <f t="shared" si="1"/>
        <v>690788</v>
      </c>
      <c r="J10" s="326"/>
      <c r="K10" s="176" t="s">
        <v>58</v>
      </c>
      <c r="L10" s="327"/>
      <c r="M10" s="327"/>
      <c r="N10" s="327" t="s">
        <v>427</v>
      </c>
    </row>
    <row r="11" spans="1:14" s="163" customFormat="1" ht="49.5" customHeight="1">
      <c r="A11" s="58"/>
      <c r="B11" s="307" t="s">
        <v>448</v>
      </c>
      <c r="C11" s="308" t="s">
        <v>438</v>
      </c>
      <c r="D11" s="328" t="s">
        <v>449</v>
      </c>
      <c r="E11" s="310">
        <v>10810474</v>
      </c>
      <c r="F11" s="311">
        <v>0</v>
      </c>
      <c r="G11" s="311">
        <v>0</v>
      </c>
      <c r="H11" s="312">
        <f t="shared" si="0"/>
        <v>10810474</v>
      </c>
      <c r="I11" s="329">
        <f t="shared" si="1"/>
        <v>10810474</v>
      </c>
      <c r="J11" s="314"/>
      <c r="K11" s="50" t="s">
        <v>58</v>
      </c>
      <c r="L11" s="315"/>
      <c r="M11" s="330"/>
      <c r="N11" s="315" t="s">
        <v>427</v>
      </c>
    </row>
    <row r="12" spans="1:14" s="163" customFormat="1" ht="49.5" customHeight="1">
      <c r="A12" s="58"/>
      <c r="B12" s="307" t="s">
        <v>450</v>
      </c>
      <c r="C12" s="331" t="s">
        <v>451</v>
      </c>
      <c r="D12" s="328" t="s">
        <v>452</v>
      </c>
      <c r="E12" s="310">
        <v>18218212</v>
      </c>
      <c r="F12" s="311"/>
      <c r="G12" s="311"/>
      <c r="H12" s="312">
        <f aca="true" t="shared" si="2" ref="H12:H13">E12+F12+G12</f>
        <v>18218212</v>
      </c>
      <c r="I12" s="329">
        <f t="shared" si="1"/>
        <v>18218212</v>
      </c>
      <c r="J12" s="314"/>
      <c r="K12" s="50" t="s">
        <v>58</v>
      </c>
      <c r="L12" s="315"/>
      <c r="M12" s="330"/>
      <c r="N12" s="315"/>
    </row>
    <row r="13" spans="1:14" s="163" customFormat="1" ht="54.75" customHeight="1">
      <c r="A13" s="58"/>
      <c r="B13" s="307" t="s">
        <v>453</v>
      </c>
      <c r="C13" s="331" t="s">
        <v>454</v>
      </c>
      <c r="D13" s="328" t="s">
        <v>455</v>
      </c>
      <c r="E13" s="310">
        <v>1991</v>
      </c>
      <c r="F13" s="311"/>
      <c r="G13" s="311"/>
      <c r="H13" s="312">
        <f t="shared" si="2"/>
        <v>1991</v>
      </c>
      <c r="I13" s="329">
        <f t="shared" si="1"/>
        <v>1991</v>
      </c>
      <c r="J13" s="314"/>
      <c r="K13" s="50" t="s">
        <v>58</v>
      </c>
      <c r="L13" s="315"/>
      <c r="M13" s="330"/>
      <c r="N13" s="315"/>
    </row>
    <row r="14" spans="1:14" s="163" customFormat="1" ht="30.75" customHeight="1">
      <c r="A14" s="332" t="s">
        <v>50</v>
      </c>
      <c r="B14" s="333"/>
      <c r="C14" s="334"/>
      <c r="D14" s="335"/>
      <c r="E14" s="336">
        <f>SUM(E6:E13)</f>
        <v>37732715</v>
      </c>
      <c r="F14" s="336">
        <f>SUM(F6:F13)</f>
        <v>0</v>
      </c>
      <c r="G14" s="336">
        <f>SUM(G6:G13)</f>
        <v>0</v>
      </c>
      <c r="H14" s="336">
        <f>SUM(H6:H13)</f>
        <v>37732715</v>
      </c>
      <c r="I14" s="336">
        <f>SUM(I6:I13)</f>
        <v>37732715</v>
      </c>
      <c r="J14" s="337"/>
      <c r="K14" s="338"/>
      <c r="L14" s="339"/>
      <c r="M14" s="339"/>
      <c r="N14" s="340"/>
    </row>
    <row r="15" spans="1:14" s="163" customFormat="1" ht="150" customHeight="1">
      <c r="A15" s="316" t="s">
        <v>456</v>
      </c>
      <c r="B15" s="58" t="s">
        <v>457</v>
      </c>
      <c r="C15" s="341" t="s">
        <v>458</v>
      </c>
      <c r="D15" s="309" t="s">
        <v>459</v>
      </c>
      <c r="E15" s="342">
        <v>87958888</v>
      </c>
      <c r="F15" s="311"/>
      <c r="G15" s="311"/>
      <c r="H15" s="342">
        <f>SUM(E15:G15)</f>
        <v>87958888</v>
      </c>
      <c r="I15" s="313">
        <f aca="true" t="shared" si="3" ref="I15:I22">E15</f>
        <v>87958888</v>
      </c>
      <c r="J15" s="314"/>
      <c r="K15" s="50" t="s">
        <v>58</v>
      </c>
      <c r="L15" s="315"/>
      <c r="M15" s="315"/>
      <c r="N15" s="315" t="s">
        <v>427</v>
      </c>
    </row>
    <row r="16" spans="1:14" s="163" customFormat="1" ht="64.5" customHeight="1">
      <c r="A16" s="316"/>
      <c r="B16" s="58" t="s">
        <v>460</v>
      </c>
      <c r="C16" s="341" t="s">
        <v>458</v>
      </c>
      <c r="D16" s="309" t="s">
        <v>461</v>
      </c>
      <c r="E16" s="342">
        <v>5039200</v>
      </c>
      <c r="F16" s="311"/>
      <c r="G16" s="311"/>
      <c r="H16" s="342">
        <f>5040000-800</f>
        <v>5039200</v>
      </c>
      <c r="I16" s="313">
        <f t="shared" si="3"/>
        <v>5039200</v>
      </c>
      <c r="J16" s="314"/>
      <c r="K16" s="50" t="s">
        <v>58</v>
      </c>
      <c r="L16" s="315"/>
      <c r="M16" s="315"/>
      <c r="N16" s="315" t="s">
        <v>427</v>
      </c>
    </row>
    <row r="17" spans="1:14" s="163" customFormat="1" ht="59.25" customHeight="1">
      <c r="A17" s="316"/>
      <c r="B17" s="58" t="s">
        <v>462</v>
      </c>
      <c r="C17" s="341" t="s">
        <v>458</v>
      </c>
      <c r="D17" s="309" t="s">
        <v>463</v>
      </c>
      <c r="E17" s="342">
        <v>479818</v>
      </c>
      <c r="F17" s="311"/>
      <c r="G17" s="311"/>
      <c r="H17" s="342">
        <f>SUM(E17:G17)</f>
        <v>479818</v>
      </c>
      <c r="I17" s="313">
        <f t="shared" si="3"/>
        <v>479818</v>
      </c>
      <c r="J17" s="314"/>
      <c r="K17" s="50" t="s">
        <v>58</v>
      </c>
      <c r="L17" s="315"/>
      <c r="M17" s="315"/>
      <c r="N17" s="315" t="s">
        <v>427</v>
      </c>
    </row>
    <row r="18" spans="1:14" s="163" customFormat="1" ht="58.5" customHeight="1">
      <c r="A18" s="316"/>
      <c r="B18" s="58" t="s">
        <v>464</v>
      </c>
      <c r="C18" s="341" t="s">
        <v>465</v>
      </c>
      <c r="D18" s="309" t="s">
        <v>466</v>
      </c>
      <c r="E18" s="342">
        <v>532050</v>
      </c>
      <c r="F18" s="343"/>
      <c r="G18" s="344"/>
      <c r="H18" s="342">
        <v>532050</v>
      </c>
      <c r="I18" s="313">
        <f t="shared" si="3"/>
        <v>532050</v>
      </c>
      <c r="J18" s="314"/>
      <c r="K18" s="50" t="s">
        <v>58</v>
      </c>
      <c r="L18" s="315"/>
      <c r="M18" s="315"/>
      <c r="N18" s="315" t="s">
        <v>427</v>
      </c>
    </row>
    <row r="19" spans="1:14" s="163" customFormat="1" ht="46.5" customHeight="1">
      <c r="A19" s="316"/>
      <c r="B19" s="58" t="s">
        <v>467</v>
      </c>
      <c r="C19" s="341" t="s">
        <v>468</v>
      </c>
      <c r="D19" s="309" t="s">
        <v>469</v>
      </c>
      <c r="E19" s="342">
        <v>240700</v>
      </c>
      <c r="F19" s="343"/>
      <c r="G19" s="344"/>
      <c r="H19" s="342">
        <v>240700</v>
      </c>
      <c r="I19" s="313">
        <f t="shared" si="3"/>
        <v>240700</v>
      </c>
      <c r="J19" s="314"/>
      <c r="K19" s="50" t="s">
        <v>58</v>
      </c>
      <c r="L19" s="315"/>
      <c r="M19" s="315"/>
      <c r="N19" s="315" t="s">
        <v>427</v>
      </c>
    </row>
    <row r="20" spans="1:14" s="163" customFormat="1" ht="76.5" customHeight="1">
      <c r="A20" s="316"/>
      <c r="B20" s="58" t="s">
        <v>470</v>
      </c>
      <c r="C20" s="341" t="s">
        <v>471</v>
      </c>
      <c r="D20" s="309" t="s">
        <v>472</v>
      </c>
      <c r="E20" s="342">
        <v>445939</v>
      </c>
      <c r="F20" s="343"/>
      <c r="G20" s="344"/>
      <c r="H20" s="342">
        <v>445939</v>
      </c>
      <c r="I20" s="325">
        <f t="shared" si="3"/>
        <v>445939</v>
      </c>
      <c r="J20" s="314"/>
      <c r="K20" s="50" t="s">
        <v>58</v>
      </c>
      <c r="L20" s="315"/>
      <c r="M20" s="315"/>
      <c r="N20" s="315" t="s">
        <v>427</v>
      </c>
    </row>
    <row r="21" spans="1:14" s="163" customFormat="1" ht="51.75" customHeight="1">
      <c r="A21" s="345"/>
      <c r="B21" s="58" t="s">
        <v>473</v>
      </c>
      <c r="C21" s="346" t="s">
        <v>474</v>
      </c>
      <c r="D21" s="321" t="s">
        <v>443</v>
      </c>
      <c r="E21" s="347">
        <v>3388</v>
      </c>
      <c r="F21" s="348"/>
      <c r="G21" s="349"/>
      <c r="H21" s="347">
        <v>3388</v>
      </c>
      <c r="I21" s="329">
        <f t="shared" si="3"/>
        <v>3388</v>
      </c>
      <c r="J21" s="350"/>
      <c r="K21" s="176" t="s">
        <v>58</v>
      </c>
      <c r="L21" s="327"/>
      <c r="M21" s="327"/>
      <c r="N21" s="327" t="s">
        <v>427</v>
      </c>
    </row>
    <row r="22" spans="1:14" s="163" customFormat="1" ht="44.25" customHeight="1">
      <c r="A22" s="316"/>
      <c r="B22" s="351" t="s">
        <v>475</v>
      </c>
      <c r="C22" s="341" t="s">
        <v>476</v>
      </c>
      <c r="D22" s="328" t="s">
        <v>477</v>
      </c>
      <c r="E22" s="342">
        <v>50000</v>
      </c>
      <c r="F22" s="311"/>
      <c r="G22" s="311"/>
      <c r="H22" s="342">
        <v>50000</v>
      </c>
      <c r="I22" s="352">
        <f t="shared" si="3"/>
        <v>50000</v>
      </c>
      <c r="J22" s="314"/>
      <c r="K22" s="50" t="s">
        <v>58</v>
      </c>
      <c r="L22" s="315"/>
      <c r="M22" s="315"/>
      <c r="N22" s="315" t="s">
        <v>427</v>
      </c>
    </row>
    <row r="23" spans="1:14" s="163" customFormat="1" ht="17.25">
      <c r="A23" s="332" t="s">
        <v>50</v>
      </c>
      <c r="B23" s="333"/>
      <c r="C23" s="334"/>
      <c r="D23" s="353"/>
      <c r="E23" s="354">
        <f>SUM(E15:E22)</f>
        <v>94749983</v>
      </c>
      <c r="F23" s="354">
        <f>SUM(F15:F22)</f>
        <v>0</v>
      </c>
      <c r="G23" s="354">
        <f>SUM(G15:G22)</f>
        <v>0</v>
      </c>
      <c r="H23" s="354">
        <f>SUM(H15:H22)</f>
        <v>94749983</v>
      </c>
      <c r="I23" s="354">
        <f>SUM(I15:I22)</f>
        <v>94749983</v>
      </c>
      <c r="J23" s="337"/>
      <c r="K23" s="338"/>
      <c r="L23" s="339"/>
      <c r="M23" s="339"/>
      <c r="N23" s="340"/>
    </row>
    <row r="24" spans="1:14" s="163" customFormat="1" ht="86.25" customHeight="1">
      <c r="A24" s="355" t="s">
        <v>478</v>
      </c>
      <c r="B24" s="356" t="s">
        <v>479</v>
      </c>
      <c r="C24" s="357" t="s">
        <v>480</v>
      </c>
      <c r="D24" s="112">
        <v>1080123</v>
      </c>
      <c r="E24" s="358">
        <v>20000</v>
      </c>
      <c r="F24" s="359">
        <v>0</v>
      </c>
      <c r="G24" s="359">
        <v>22800</v>
      </c>
      <c r="H24" s="155">
        <f aca="true" t="shared" si="4" ref="H24:H113">SUM(E24:G24)</f>
        <v>42800</v>
      </c>
      <c r="I24" s="358">
        <v>20000</v>
      </c>
      <c r="J24" s="360"/>
      <c r="K24" s="27" t="s">
        <v>364</v>
      </c>
      <c r="L24" s="27" t="s">
        <v>481</v>
      </c>
      <c r="M24" s="361" t="s">
        <v>171</v>
      </c>
      <c r="N24" s="362"/>
    </row>
    <row r="25" spans="1:14" s="163" customFormat="1" ht="77.25" customHeight="1">
      <c r="A25" s="316"/>
      <c r="B25" s="356" t="s">
        <v>482</v>
      </c>
      <c r="C25" s="357" t="s">
        <v>483</v>
      </c>
      <c r="D25" s="112">
        <v>1080124</v>
      </c>
      <c r="E25" s="358">
        <v>20000</v>
      </c>
      <c r="F25" s="359">
        <v>0</v>
      </c>
      <c r="G25" s="359">
        <v>6000</v>
      </c>
      <c r="H25" s="155">
        <f t="shared" si="4"/>
        <v>26000</v>
      </c>
      <c r="I25" s="358">
        <v>20000</v>
      </c>
      <c r="J25" s="360"/>
      <c r="K25" s="27" t="s">
        <v>364</v>
      </c>
      <c r="L25" s="27" t="s">
        <v>481</v>
      </c>
      <c r="M25" s="315"/>
      <c r="N25" s="361" t="s">
        <v>171</v>
      </c>
    </row>
    <row r="26" spans="1:14" s="163" customFormat="1" ht="80.25" customHeight="1">
      <c r="A26" s="316"/>
      <c r="B26" s="356" t="s">
        <v>484</v>
      </c>
      <c r="C26" s="357" t="s">
        <v>485</v>
      </c>
      <c r="D26" s="112">
        <v>1080124</v>
      </c>
      <c r="E26" s="358">
        <v>20000</v>
      </c>
      <c r="F26" s="359">
        <v>0</v>
      </c>
      <c r="G26" s="359">
        <v>9700</v>
      </c>
      <c r="H26" s="155">
        <f t="shared" si="4"/>
        <v>29700</v>
      </c>
      <c r="I26" s="358">
        <v>20000</v>
      </c>
      <c r="J26" s="360"/>
      <c r="K26" s="27" t="s">
        <v>364</v>
      </c>
      <c r="L26" s="27" t="s">
        <v>481</v>
      </c>
      <c r="M26" s="361" t="s">
        <v>171</v>
      </c>
      <c r="N26" s="362"/>
    </row>
    <row r="27" spans="1:14" s="163" customFormat="1" ht="129" customHeight="1">
      <c r="A27" s="316"/>
      <c r="B27" s="356" t="s">
        <v>486</v>
      </c>
      <c r="C27" s="357" t="s">
        <v>173</v>
      </c>
      <c r="D27" s="112">
        <v>1080123</v>
      </c>
      <c r="E27" s="358">
        <v>27200</v>
      </c>
      <c r="F27" s="359">
        <v>75331</v>
      </c>
      <c r="G27" s="359">
        <v>23249</v>
      </c>
      <c r="H27" s="155">
        <f t="shared" si="4"/>
        <v>125780</v>
      </c>
      <c r="I27" s="358">
        <v>27200</v>
      </c>
      <c r="J27" s="363" t="s">
        <v>487</v>
      </c>
      <c r="K27" s="27" t="s">
        <v>364</v>
      </c>
      <c r="L27" s="27" t="s">
        <v>481</v>
      </c>
      <c r="M27" s="361" t="s">
        <v>171</v>
      </c>
      <c r="N27" s="362"/>
    </row>
    <row r="28" spans="1:14" s="163" customFormat="1" ht="80.25" customHeight="1">
      <c r="A28" s="316"/>
      <c r="B28" s="356" t="s">
        <v>488</v>
      </c>
      <c r="C28" s="357" t="s">
        <v>489</v>
      </c>
      <c r="D28" s="112">
        <v>1080123</v>
      </c>
      <c r="E28" s="358">
        <v>30000</v>
      </c>
      <c r="F28" s="359">
        <v>0</v>
      </c>
      <c r="G28" s="359">
        <v>68960</v>
      </c>
      <c r="H28" s="155">
        <f t="shared" si="4"/>
        <v>98960</v>
      </c>
      <c r="I28" s="358">
        <v>30000</v>
      </c>
      <c r="J28" s="360"/>
      <c r="K28" s="27" t="s">
        <v>364</v>
      </c>
      <c r="L28" s="27" t="s">
        <v>481</v>
      </c>
      <c r="M28" s="315"/>
      <c r="N28" s="361" t="s">
        <v>171</v>
      </c>
    </row>
    <row r="29" spans="1:14" s="163" customFormat="1" ht="79.5" customHeight="1">
      <c r="A29" s="316"/>
      <c r="B29" s="356" t="s">
        <v>490</v>
      </c>
      <c r="C29" s="357" t="s">
        <v>491</v>
      </c>
      <c r="D29" s="112">
        <v>1080206</v>
      </c>
      <c r="E29" s="358">
        <v>20000</v>
      </c>
      <c r="F29" s="359">
        <v>0</v>
      </c>
      <c r="G29" s="359">
        <v>73700</v>
      </c>
      <c r="H29" s="155">
        <f t="shared" si="4"/>
        <v>93700</v>
      </c>
      <c r="I29" s="358">
        <v>20000</v>
      </c>
      <c r="J29" s="360"/>
      <c r="K29" s="27" t="s">
        <v>364</v>
      </c>
      <c r="L29" s="27" t="s">
        <v>481</v>
      </c>
      <c r="M29" s="315"/>
      <c r="N29" s="361" t="s">
        <v>171</v>
      </c>
    </row>
    <row r="30" spans="1:14" s="163" customFormat="1" ht="78" customHeight="1">
      <c r="A30" s="316"/>
      <c r="B30" s="356" t="s">
        <v>492</v>
      </c>
      <c r="C30" s="357" t="s">
        <v>493</v>
      </c>
      <c r="D30" s="112">
        <v>1080217</v>
      </c>
      <c r="E30" s="358">
        <v>20000</v>
      </c>
      <c r="F30" s="359">
        <v>0</v>
      </c>
      <c r="G30" s="359">
        <v>5400</v>
      </c>
      <c r="H30" s="155">
        <f t="shared" si="4"/>
        <v>25400</v>
      </c>
      <c r="I30" s="358">
        <v>20000</v>
      </c>
      <c r="J30" s="360"/>
      <c r="K30" s="27" t="s">
        <v>364</v>
      </c>
      <c r="L30" s="27" t="s">
        <v>481</v>
      </c>
      <c r="M30" s="361" t="s">
        <v>171</v>
      </c>
      <c r="N30" s="362"/>
    </row>
    <row r="31" spans="1:14" s="163" customFormat="1" ht="81.75" customHeight="1">
      <c r="A31" s="316"/>
      <c r="B31" s="356" t="s">
        <v>494</v>
      </c>
      <c r="C31" s="357" t="s">
        <v>495</v>
      </c>
      <c r="D31" s="112">
        <v>1080216</v>
      </c>
      <c r="E31" s="358">
        <v>10000</v>
      </c>
      <c r="F31" s="359">
        <v>0</v>
      </c>
      <c r="G31" s="359">
        <v>109975</v>
      </c>
      <c r="H31" s="155">
        <f t="shared" si="4"/>
        <v>119975</v>
      </c>
      <c r="I31" s="358">
        <v>10000</v>
      </c>
      <c r="J31" s="360"/>
      <c r="K31" s="27" t="s">
        <v>364</v>
      </c>
      <c r="L31" s="27" t="s">
        <v>481</v>
      </c>
      <c r="M31" s="315"/>
      <c r="N31" s="361" t="s">
        <v>171</v>
      </c>
    </row>
    <row r="32" spans="1:14" s="163" customFormat="1" ht="78.75" customHeight="1">
      <c r="A32" s="364"/>
      <c r="B32" s="356" t="s">
        <v>496</v>
      </c>
      <c r="C32" s="365" t="s">
        <v>497</v>
      </c>
      <c r="D32" s="112">
        <v>1080124</v>
      </c>
      <c r="E32" s="358">
        <v>20000</v>
      </c>
      <c r="F32" s="359">
        <v>20000</v>
      </c>
      <c r="G32" s="366">
        <v>108000</v>
      </c>
      <c r="H32" s="155">
        <f t="shared" si="4"/>
        <v>148000</v>
      </c>
      <c r="I32" s="358">
        <v>20000</v>
      </c>
      <c r="J32" s="363" t="s">
        <v>498</v>
      </c>
      <c r="K32" s="27" t="s">
        <v>364</v>
      </c>
      <c r="L32" s="27" t="s">
        <v>481</v>
      </c>
      <c r="M32" s="367"/>
      <c r="N32" s="361" t="s">
        <v>171</v>
      </c>
    </row>
    <row r="33" spans="1:14" s="163" customFormat="1" ht="82.5" customHeight="1">
      <c r="A33" s="316"/>
      <c r="B33" s="356" t="s">
        <v>499</v>
      </c>
      <c r="C33" s="357" t="s">
        <v>491</v>
      </c>
      <c r="D33" s="112">
        <v>1080225</v>
      </c>
      <c r="E33" s="358">
        <v>20000</v>
      </c>
      <c r="F33" s="359">
        <v>0</v>
      </c>
      <c r="G33" s="359">
        <v>19000</v>
      </c>
      <c r="H33" s="155">
        <f t="shared" si="4"/>
        <v>39000</v>
      </c>
      <c r="I33" s="358">
        <v>20000</v>
      </c>
      <c r="J33" s="360"/>
      <c r="K33" s="27" t="s">
        <v>364</v>
      </c>
      <c r="L33" s="27" t="s">
        <v>481</v>
      </c>
      <c r="M33" s="361"/>
      <c r="N33" s="362" t="s">
        <v>171</v>
      </c>
    </row>
    <row r="34" spans="1:14" s="163" customFormat="1" ht="78.75" customHeight="1">
      <c r="A34" s="316"/>
      <c r="B34" s="356" t="s">
        <v>500</v>
      </c>
      <c r="C34" s="357" t="s">
        <v>501</v>
      </c>
      <c r="D34" s="112">
        <v>1080124</v>
      </c>
      <c r="E34" s="358">
        <v>20000</v>
      </c>
      <c r="F34" s="359">
        <v>0</v>
      </c>
      <c r="G34" s="359">
        <v>16100</v>
      </c>
      <c r="H34" s="155">
        <f t="shared" si="4"/>
        <v>36100</v>
      </c>
      <c r="I34" s="358">
        <v>20000</v>
      </c>
      <c r="J34" s="360"/>
      <c r="K34" s="27" t="s">
        <v>364</v>
      </c>
      <c r="L34" s="27" t="s">
        <v>481</v>
      </c>
      <c r="M34" s="361" t="s">
        <v>171</v>
      </c>
      <c r="N34" s="362"/>
    </row>
    <row r="35" spans="1:14" s="163" customFormat="1" ht="75.75" customHeight="1">
      <c r="A35" s="316"/>
      <c r="B35" s="356" t="s">
        <v>502</v>
      </c>
      <c r="C35" s="357" t="s">
        <v>503</v>
      </c>
      <c r="D35" s="112">
        <v>1080124</v>
      </c>
      <c r="E35" s="358">
        <v>20000</v>
      </c>
      <c r="F35" s="359">
        <v>0</v>
      </c>
      <c r="G35" s="359">
        <v>17800</v>
      </c>
      <c r="H35" s="155">
        <f t="shared" si="4"/>
        <v>37800</v>
      </c>
      <c r="I35" s="358">
        <v>20000</v>
      </c>
      <c r="J35" s="360"/>
      <c r="K35" s="27" t="s">
        <v>364</v>
      </c>
      <c r="L35" s="27" t="s">
        <v>481</v>
      </c>
      <c r="M35" s="361"/>
      <c r="N35" s="362" t="s">
        <v>171</v>
      </c>
    </row>
    <row r="36" spans="1:14" s="163" customFormat="1" ht="76.5" customHeight="1">
      <c r="A36" s="316"/>
      <c r="B36" s="356" t="s">
        <v>504</v>
      </c>
      <c r="C36" s="357" t="s">
        <v>505</v>
      </c>
      <c r="D36" s="112">
        <v>1080222</v>
      </c>
      <c r="E36" s="358">
        <v>30000</v>
      </c>
      <c r="F36" s="359">
        <v>0</v>
      </c>
      <c r="G36" s="359">
        <v>31000</v>
      </c>
      <c r="H36" s="155">
        <f t="shared" si="4"/>
        <v>61000</v>
      </c>
      <c r="I36" s="358">
        <v>30000</v>
      </c>
      <c r="J36" s="360"/>
      <c r="K36" s="27" t="s">
        <v>364</v>
      </c>
      <c r="L36" s="27" t="s">
        <v>481</v>
      </c>
      <c r="M36" s="361"/>
      <c r="N36" s="362" t="s">
        <v>171</v>
      </c>
    </row>
    <row r="37" spans="1:14" s="163" customFormat="1" ht="78" customHeight="1">
      <c r="A37" s="316"/>
      <c r="B37" s="356" t="s">
        <v>506</v>
      </c>
      <c r="C37" s="357" t="s">
        <v>507</v>
      </c>
      <c r="D37" s="112">
        <v>1080222</v>
      </c>
      <c r="E37" s="358">
        <v>10000</v>
      </c>
      <c r="F37" s="359">
        <v>10000</v>
      </c>
      <c r="G37" s="359">
        <v>38000</v>
      </c>
      <c r="H37" s="155">
        <f t="shared" si="4"/>
        <v>58000</v>
      </c>
      <c r="I37" s="358">
        <v>10000</v>
      </c>
      <c r="J37" s="360" t="s">
        <v>508</v>
      </c>
      <c r="K37" s="27" t="s">
        <v>364</v>
      </c>
      <c r="L37" s="27" t="s">
        <v>481</v>
      </c>
      <c r="M37" s="361"/>
      <c r="N37" s="362" t="s">
        <v>171</v>
      </c>
    </row>
    <row r="38" spans="1:14" s="163" customFormat="1" ht="78" customHeight="1">
      <c r="A38" s="316"/>
      <c r="B38" s="356" t="s">
        <v>509</v>
      </c>
      <c r="C38" s="357" t="s">
        <v>510</v>
      </c>
      <c r="D38" s="112">
        <v>1080123</v>
      </c>
      <c r="E38" s="358">
        <v>20000</v>
      </c>
      <c r="F38" s="359">
        <v>20000</v>
      </c>
      <c r="G38" s="359">
        <v>109200</v>
      </c>
      <c r="H38" s="155">
        <f t="shared" si="4"/>
        <v>149200</v>
      </c>
      <c r="I38" s="358">
        <v>20000</v>
      </c>
      <c r="J38" s="360" t="s">
        <v>511</v>
      </c>
      <c r="K38" s="27" t="s">
        <v>364</v>
      </c>
      <c r="L38" s="27" t="s">
        <v>481</v>
      </c>
      <c r="M38" s="361" t="s">
        <v>171</v>
      </c>
      <c r="N38" s="362"/>
    </row>
    <row r="39" spans="1:14" s="163" customFormat="1" ht="81" customHeight="1">
      <c r="A39" s="316"/>
      <c r="B39" s="356" t="s">
        <v>512</v>
      </c>
      <c r="C39" s="357" t="s">
        <v>513</v>
      </c>
      <c r="D39" s="112">
        <v>1080221</v>
      </c>
      <c r="E39" s="358">
        <v>20000</v>
      </c>
      <c r="F39" s="359">
        <v>0</v>
      </c>
      <c r="G39" s="359">
        <v>250000</v>
      </c>
      <c r="H39" s="155">
        <f t="shared" si="4"/>
        <v>270000</v>
      </c>
      <c r="I39" s="358">
        <v>20000</v>
      </c>
      <c r="J39" s="360"/>
      <c r="K39" s="27" t="s">
        <v>364</v>
      </c>
      <c r="L39" s="27" t="s">
        <v>481</v>
      </c>
      <c r="M39" s="361"/>
      <c r="N39" s="362" t="s">
        <v>171</v>
      </c>
    </row>
    <row r="40" spans="1:14" s="163" customFormat="1" ht="75.75" customHeight="1">
      <c r="A40" s="316"/>
      <c r="B40" s="356" t="s">
        <v>514</v>
      </c>
      <c r="C40" s="357" t="s">
        <v>515</v>
      </c>
      <c r="D40" s="112">
        <v>1080123</v>
      </c>
      <c r="E40" s="358">
        <v>25000</v>
      </c>
      <c r="F40" s="359">
        <v>0</v>
      </c>
      <c r="G40" s="359">
        <v>42000</v>
      </c>
      <c r="H40" s="155">
        <f t="shared" si="4"/>
        <v>67000</v>
      </c>
      <c r="I40" s="358">
        <v>25000</v>
      </c>
      <c r="J40" s="360"/>
      <c r="K40" s="27" t="s">
        <v>364</v>
      </c>
      <c r="L40" s="27" t="s">
        <v>481</v>
      </c>
      <c r="M40" s="361"/>
      <c r="N40" s="362" t="s">
        <v>171</v>
      </c>
    </row>
    <row r="41" spans="1:14" s="163" customFormat="1" ht="36" customHeight="1">
      <c r="A41" s="316"/>
      <c r="B41" s="356" t="s">
        <v>516</v>
      </c>
      <c r="C41" s="357" t="s">
        <v>517</v>
      </c>
      <c r="D41" s="112">
        <v>1080211</v>
      </c>
      <c r="E41" s="358">
        <v>20000</v>
      </c>
      <c r="F41" s="359">
        <v>14293</v>
      </c>
      <c r="G41" s="359">
        <v>62790</v>
      </c>
      <c r="H41" s="155">
        <f t="shared" si="4"/>
        <v>97083</v>
      </c>
      <c r="I41" s="358">
        <v>20000</v>
      </c>
      <c r="J41" s="360" t="s">
        <v>369</v>
      </c>
      <c r="K41" s="27" t="s">
        <v>364</v>
      </c>
      <c r="L41" s="27" t="s">
        <v>481</v>
      </c>
      <c r="M41" s="361"/>
      <c r="N41" s="362" t="s">
        <v>171</v>
      </c>
    </row>
    <row r="42" spans="1:14" s="163" customFormat="1" ht="36" customHeight="1">
      <c r="A42" s="316"/>
      <c r="B42" s="356" t="s">
        <v>518</v>
      </c>
      <c r="C42" s="357" t="s">
        <v>519</v>
      </c>
      <c r="D42" s="112">
        <v>1080211</v>
      </c>
      <c r="E42" s="358">
        <v>20000</v>
      </c>
      <c r="F42" s="359">
        <v>50000</v>
      </c>
      <c r="G42" s="359">
        <v>32600</v>
      </c>
      <c r="H42" s="155">
        <f t="shared" si="4"/>
        <v>102600</v>
      </c>
      <c r="I42" s="358">
        <v>20000</v>
      </c>
      <c r="J42" s="360" t="s">
        <v>520</v>
      </c>
      <c r="K42" s="27" t="s">
        <v>364</v>
      </c>
      <c r="L42" s="27" t="s">
        <v>481</v>
      </c>
      <c r="M42" s="361"/>
      <c r="N42" s="362" t="s">
        <v>171</v>
      </c>
    </row>
    <row r="43" spans="1:14" s="163" customFormat="1" ht="36" customHeight="1">
      <c r="A43" s="316"/>
      <c r="B43" s="356" t="s">
        <v>504</v>
      </c>
      <c r="C43" s="357" t="s">
        <v>521</v>
      </c>
      <c r="D43" s="112">
        <v>1080124</v>
      </c>
      <c r="E43" s="358">
        <v>20000</v>
      </c>
      <c r="F43" s="359"/>
      <c r="G43" s="359">
        <v>13339</v>
      </c>
      <c r="H43" s="155">
        <f t="shared" si="4"/>
        <v>33339</v>
      </c>
      <c r="I43" s="358">
        <v>20000</v>
      </c>
      <c r="J43" s="360"/>
      <c r="K43" s="27" t="s">
        <v>364</v>
      </c>
      <c r="L43" s="27" t="s">
        <v>481</v>
      </c>
      <c r="M43" s="361"/>
      <c r="N43" s="362" t="s">
        <v>171</v>
      </c>
    </row>
    <row r="44" spans="1:14" s="163" customFormat="1" ht="36" customHeight="1">
      <c r="A44" s="316"/>
      <c r="B44" s="356" t="s">
        <v>522</v>
      </c>
      <c r="C44" s="357" t="s">
        <v>523</v>
      </c>
      <c r="D44" s="112">
        <v>1080124</v>
      </c>
      <c r="E44" s="358">
        <v>20000</v>
      </c>
      <c r="F44" s="359"/>
      <c r="G44" s="359">
        <v>7875</v>
      </c>
      <c r="H44" s="155">
        <f t="shared" si="4"/>
        <v>27875</v>
      </c>
      <c r="I44" s="358">
        <v>20000</v>
      </c>
      <c r="J44" s="360"/>
      <c r="K44" s="27" t="s">
        <v>364</v>
      </c>
      <c r="L44" s="27" t="s">
        <v>481</v>
      </c>
      <c r="M44" s="361" t="s">
        <v>171</v>
      </c>
      <c r="N44" s="362"/>
    </row>
    <row r="45" spans="1:14" s="163" customFormat="1" ht="36" customHeight="1">
      <c r="A45" s="316"/>
      <c r="B45" s="356" t="s">
        <v>524</v>
      </c>
      <c r="C45" s="357" t="s">
        <v>525</v>
      </c>
      <c r="D45" s="112">
        <v>1080222</v>
      </c>
      <c r="E45" s="358">
        <v>20000</v>
      </c>
      <c r="F45" s="359"/>
      <c r="G45" s="359">
        <v>13600</v>
      </c>
      <c r="H45" s="155">
        <f t="shared" si="4"/>
        <v>33600</v>
      </c>
      <c r="I45" s="358">
        <v>20000</v>
      </c>
      <c r="J45" s="360"/>
      <c r="K45" s="27" t="s">
        <v>364</v>
      </c>
      <c r="L45" s="27" t="s">
        <v>481</v>
      </c>
      <c r="M45" s="361"/>
      <c r="N45" s="362" t="s">
        <v>171</v>
      </c>
    </row>
    <row r="46" spans="1:14" s="163" customFormat="1" ht="36" customHeight="1">
      <c r="A46" s="316"/>
      <c r="B46" s="356" t="s">
        <v>526</v>
      </c>
      <c r="C46" s="357" t="s">
        <v>527</v>
      </c>
      <c r="D46" s="112">
        <v>1080225</v>
      </c>
      <c r="E46" s="358">
        <v>40000</v>
      </c>
      <c r="F46" s="359"/>
      <c r="G46" s="359">
        <v>17000</v>
      </c>
      <c r="H46" s="155">
        <f t="shared" si="4"/>
        <v>57000</v>
      </c>
      <c r="I46" s="358">
        <v>40000</v>
      </c>
      <c r="J46" s="360"/>
      <c r="K46" s="27" t="s">
        <v>364</v>
      </c>
      <c r="L46" s="27" t="s">
        <v>481</v>
      </c>
      <c r="M46" s="361" t="s">
        <v>171</v>
      </c>
      <c r="N46" s="362"/>
    </row>
    <row r="47" spans="1:14" s="163" customFormat="1" ht="36" customHeight="1">
      <c r="A47" s="316"/>
      <c r="B47" s="356" t="s">
        <v>528</v>
      </c>
      <c r="C47" s="357" t="s">
        <v>529</v>
      </c>
      <c r="D47" s="112">
        <v>1080222</v>
      </c>
      <c r="E47" s="358">
        <v>40000</v>
      </c>
      <c r="F47" s="359"/>
      <c r="G47" s="359">
        <v>13800</v>
      </c>
      <c r="H47" s="155">
        <f t="shared" si="4"/>
        <v>53800</v>
      </c>
      <c r="I47" s="358">
        <v>40000</v>
      </c>
      <c r="J47" s="360"/>
      <c r="K47" s="27" t="s">
        <v>364</v>
      </c>
      <c r="L47" s="27" t="s">
        <v>481</v>
      </c>
      <c r="M47" s="361"/>
      <c r="N47" s="362" t="s">
        <v>171</v>
      </c>
    </row>
    <row r="48" spans="1:14" s="163" customFormat="1" ht="36" customHeight="1">
      <c r="A48" s="316"/>
      <c r="B48" s="356" t="s">
        <v>530</v>
      </c>
      <c r="C48" s="357" t="s">
        <v>531</v>
      </c>
      <c r="D48" s="112">
        <v>108037</v>
      </c>
      <c r="E48" s="358">
        <v>10000</v>
      </c>
      <c r="F48" s="359"/>
      <c r="G48" s="359">
        <v>31000</v>
      </c>
      <c r="H48" s="155">
        <f t="shared" si="4"/>
        <v>41000</v>
      </c>
      <c r="I48" s="358">
        <v>10000</v>
      </c>
      <c r="J48" s="360"/>
      <c r="K48" s="27" t="s">
        <v>364</v>
      </c>
      <c r="L48" s="27" t="s">
        <v>481</v>
      </c>
      <c r="M48" s="361"/>
      <c r="N48" s="362" t="s">
        <v>171</v>
      </c>
    </row>
    <row r="49" spans="1:14" s="163" customFormat="1" ht="36" customHeight="1">
      <c r="A49" s="316"/>
      <c r="B49" s="356" t="s">
        <v>532</v>
      </c>
      <c r="C49" s="357" t="s">
        <v>533</v>
      </c>
      <c r="D49" s="112">
        <v>1080329</v>
      </c>
      <c r="E49" s="358">
        <v>20000</v>
      </c>
      <c r="F49" s="359">
        <v>50000</v>
      </c>
      <c r="G49" s="359">
        <v>309854</v>
      </c>
      <c r="H49" s="155">
        <f t="shared" si="4"/>
        <v>379854</v>
      </c>
      <c r="I49" s="358">
        <v>20000</v>
      </c>
      <c r="J49" s="360" t="s">
        <v>534</v>
      </c>
      <c r="K49" s="27" t="s">
        <v>364</v>
      </c>
      <c r="L49" s="27" t="s">
        <v>481</v>
      </c>
      <c r="M49" s="361"/>
      <c r="N49" s="362" t="s">
        <v>171</v>
      </c>
    </row>
    <row r="50" spans="1:14" s="163" customFormat="1" ht="54.75">
      <c r="A50" s="316"/>
      <c r="B50" s="356" t="s">
        <v>535</v>
      </c>
      <c r="C50" s="357" t="s">
        <v>536</v>
      </c>
      <c r="D50" s="112">
        <v>1080123</v>
      </c>
      <c r="E50" s="358">
        <v>500000</v>
      </c>
      <c r="F50" s="359">
        <v>40000</v>
      </c>
      <c r="G50" s="359">
        <v>235000</v>
      </c>
      <c r="H50" s="155">
        <f t="shared" si="4"/>
        <v>775000</v>
      </c>
      <c r="I50" s="358">
        <v>500000</v>
      </c>
      <c r="J50" s="360" t="s">
        <v>537</v>
      </c>
      <c r="K50" s="27" t="s">
        <v>364</v>
      </c>
      <c r="L50" s="27" t="s">
        <v>481</v>
      </c>
      <c r="M50" s="361"/>
      <c r="N50" s="362" t="s">
        <v>171</v>
      </c>
    </row>
    <row r="51" spans="1:14" s="163" customFormat="1" ht="36" customHeight="1">
      <c r="A51" s="316"/>
      <c r="B51" s="356" t="s">
        <v>538</v>
      </c>
      <c r="C51" s="357" t="s">
        <v>539</v>
      </c>
      <c r="D51" s="112">
        <v>1080222</v>
      </c>
      <c r="E51" s="358">
        <v>10000</v>
      </c>
      <c r="F51" s="359"/>
      <c r="G51" s="359">
        <v>12000</v>
      </c>
      <c r="H51" s="155">
        <f t="shared" si="4"/>
        <v>22000</v>
      </c>
      <c r="I51" s="358">
        <v>10000</v>
      </c>
      <c r="J51" s="360"/>
      <c r="K51" s="27" t="s">
        <v>364</v>
      </c>
      <c r="L51" s="27" t="s">
        <v>481</v>
      </c>
      <c r="M51" s="361"/>
      <c r="N51" s="362" t="s">
        <v>171</v>
      </c>
    </row>
    <row r="52" spans="1:14" s="163" customFormat="1" ht="80.25" customHeight="1">
      <c r="A52" s="316"/>
      <c r="B52" s="356" t="s">
        <v>540</v>
      </c>
      <c r="C52" s="357" t="s">
        <v>541</v>
      </c>
      <c r="D52" s="112">
        <v>1080222</v>
      </c>
      <c r="E52" s="358">
        <v>20000</v>
      </c>
      <c r="F52" s="359"/>
      <c r="G52" s="359">
        <v>90600</v>
      </c>
      <c r="H52" s="155">
        <f t="shared" si="4"/>
        <v>110600</v>
      </c>
      <c r="I52" s="358">
        <v>20000</v>
      </c>
      <c r="J52" s="360"/>
      <c r="K52" s="27" t="s">
        <v>364</v>
      </c>
      <c r="L52" s="27" t="s">
        <v>481</v>
      </c>
      <c r="M52" s="361" t="s">
        <v>171</v>
      </c>
      <c r="N52" s="362"/>
    </row>
    <row r="53" spans="1:14" s="163" customFormat="1" ht="36" customHeight="1">
      <c r="A53" s="316"/>
      <c r="B53" s="356" t="s">
        <v>542</v>
      </c>
      <c r="C53" s="357" t="s">
        <v>515</v>
      </c>
      <c r="D53" s="112">
        <v>1080312</v>
      </c>
      <c r="E53" s="358">
        <v>20000</v>
      </c>
      <c r="F53" s="359"/>
      <c r="G53" s="359">
        <v>22300</v>
      </c>
      <c r="H53" s="155">
        <f t="shared" si="4"/>
        <v>42300</v>
      </c>
      <c r="I53" s="358">
        <v>20000</v>
      </c>
      <c r="J53" s="360"/>
      <c r="K53" s="27" t="s">
        <v>364</v>
      </c>
      <c r="L53" s="27" t="s">
        <v>481</v>
      </c>
      <c r="M53" s="361" t="s">
        <v>171</v>
      </c>
      <c r="N53" s="362"/>
    </row>
    <row r="54" spans="1:14" s="163" customFormat="1" ht="36" customHeight="1">
      <c r="A54" s="316"/>
      <c r="B54" s="356" t="s">
        <v>543</v>
      </c>
      <c r="C54" s="357" t="s">
        <v>544</v>
      </c>
      <c r="D54" s="112">
        <v>1080312</v>
      </c>
      <c r="E54" s="358">
        <v>20000</v>
      </c>
      <c r="F54" s="359"/>
      <c r="G54" s="359">
        <v>17700</v>
      </c>
      <c r="H54" s="155">
        <f t="shared" si="4"/>
        <v>37700</v>
      </c>
      <c r="I54" s="358">
        <v>20000</v>
      </c>
      <c r="J54" s="360"/>
      <c r="K54" s="27" t="s">
        <v>364</v>
      </c>
      <c r="L54" s="27" t="s">
        <v>481</v>
      </c>
      <c r="M54" s="361" t="s">
        <v>171</v>
      </c>
      <c r="N54" s="362"/>
    </row>
    <row r="55" spans="1:14" s="163" customFormat="1" ht="36" customHeight="1">
      <c r="A55" s="316"/>
      <c r="B55" s="356" t="s">
        <v>545</v>
      </c>
      <c r="C55" s="357" t="s">
        <v>546</v>
      </c>
      <c r="D55" s="112">
        <v>1080211</v>
      </c>
      <c r="E55" s="358">
        <v>20000</v>
      </c>
      <c r="F55" s="359"/>
      <c r="G55" s="359">
        <v>17000</v>
      </c>
      <c r="H55" s="155">
        <f t="shared" si="4"/>
        <v>37000</v>
      </c>
      <c r="I55" s="358">
        <v>20000</v>
      </c>
      <c r="J55" s="360"/>
      <c r="K55" s="27" t="s">
        <v>364</v>
      </c>
      <c r="L55" s="27" t="s">
        <v>481</v>
      </c>
      <c r="M55" s="361" t="s">
        <v>171</v>
      </c>
      <c r="N55" s="362"/>
    </row>
    <row r="56" spans="1:14" s="163" customFormat="1" ht="36" customHeight="1">
      <c r="A56" s="316"/>
      <c r="B56" s="356" t="s">
        <v>547</v>
      </c>
      <c r="C56" s="357" t="s">
        <v>548</v>
      </c>
      <c r="D56" s="112">
        <v>1080221</v>
      </c>
      <c r="E56" s="358">
        <v>20000</v>
      </c>
      <c r="F56" s="359"/>
      <c r="G56" s="359">
        <v>59920</v>
      </c>
      <c r="H56" s="155">
        <f t="shared" si="4"/>
        <v>79920</v>
      </c>
      <c r="I56" s="358">
        <v>20000</v>
      </c>
      <c r="J56" s="360"/>
      <c r="K56" s="27" t="s">
        <v>364</v>
      </c>
      <c r="L56" s="27" t="s">
        <v>481</v>
      </c>
      <c r="M56" s="361"/>
      <c r="N56" s="362" t="s">
        <v>171</v>
      </c>
    </row>
    <row r="57" spans="1:14" s="163" customFormat="1" ht="36" customHeight="1">
      <c r="A57" s="316"/>
      <c r="B57" s="356" t="s">
        <v>549</v>
      </c>
      <c r="C57" s="357" t="s">
        <v>550</v>
      </c>
      <c r="D57" s="112">
        <v>1080318</v>
      </c>
      <c r="E57" s="358">
        <v>20000</v>
      </c>
      <c r="F57" s="359"/>
      <c r="G57" s="359">
        <v>7000</v>
      </c>
      <c r="H57" s="155">
        <f t="shared" si="4"/>
        <v>27000</v>
      </c>
      <c r="I57" s="358">
        <v>20000</v>
      </c>
      <c r="J57" s="360"/>
      <c r="K57" s="27" t="s">
        <v>364</v>
      </c>
      <c r="L57" s="27" t="s">
        <v>481</v>
      </c>
      <c r="M57" s="361" t="s">
        <v>171</v>
      </c>
      <c r="N57" s="362"/>
    </row>
    <row r="58" spans="1:14" s="163" customFormat="1" ht="36" customHeight="1">
      <c r="A58" s="316"/>
      <c r="B58" s="356" t="s">
        <v>551</v>
      </c>
      <c r="C58" s="357" t="s">
        <v>550</v>
      </c>
      <c r="D58" s="112">
        <v>1080312</v>
      </c>
      <c r="E58" s="358">
        <v>20000</v>
      </c>
      <c r="F58" s="359"/>
      <c r="G58" s="359">
        <v>7000</v>
      </c>
      <c r="H58" s="155">
        <f t="shared" si="4"/>
        <v>27000</v>
      </c>
      <c r="I58" s="358">
        <v>20000</v>
      </c>
      <c r="J58" s="360"/>
      <c r="K58" s="27" t="s">
        <v>364</v>
      </c>
      <c r="L58" s="27" t="s">
        <v>481</v>
      </c>
      <c r="M58" s="361" t="s">
        <v>171</v>
      </c>
      <c r="N58" s="362"/>
    </row>
    <row r="59" spans="1:14" s="163" customFormat="1" ht="36" customHeight="1">
      <c r="A59" s="316"/>
      <c r="B59" s="356" t="s">
        <v>552</v>
      </c>
      <c r="C59" s="357" t="s">
        <v>550</v>
      </c>
      <c r="D59" s="112">
        <v>1080225</v>
      </c>
      <c r="E59" s="358">
        <v>120000</v>
      </c>
      <c r="F59" s="359"/>
      <c r="G59" s="359">
        <v>30600</v>
      </c>
      <c r="H59" s="155">
        <f t="shared" si="4"/>
        <v>150600</v>
      </c>
      <c r="I59" s="358">
        <v>120000</v>
      </c>
      <c r="J59" s="360"/>
      <c r="K59" s="27" t="s">
        <v>364</v>
      </c>
      <c r="L59" s="27" t="s">
        <v>481</v>
      </c>
      <c r="M59" s="361"/>
      <c r="N59" s="362" t="s">
        <v>171</v>
      </c>
    </row>
    <row r="60" spans="1:14" s="163" customFormat="1" ht="36" customHeight="1">
      <c r="A60" s="316"/>
      <c r="B60" s="356" t="s">
        <v>553</v>
      </c>
      <c r="C60" s="357" t="s">
        <v>554</v>
      </c>
      <c r="D60" s="112">
        <v>1080312</v>
      </c>
      <c r="E60" s="358">
        <v>20000</v>
      </c>
      <c r="F60" s="359"/>
      <c r="G60" s="359">
        <v>6500</v>
      </c>
      <c r="H60" s="155">
        <f t="shared" si="4"/>
        <v>26500</v>
      </c>
      <c r="I60" s="358">
        <v>20000</v>
      </c>
      <c r="J60" s="360"/>
      <c r="K60" s="27" t="s">
        <v>364</v>
      </c>
      <c r="L60" s="27" t="s">
        <v>481</v>
      </c>
      <c r="M60" s="361" t="s">
        <v>171</v>
      </c>
      <c r="N60" s="362"/>
    </row>
    <row r="61" spans="1:14" s="163" customFormat="1" ht="36" customHeight="1">
      <c r="A61" s="316"/>
      <c r="B61" s="356" t="s">
        <v>555</v>
      </c>
      <c r="C61" s="357" t="s">
        <v>556</v>
      </c>
      <c r="D61" s="112">
        <v>1080317</v>
      </c>
      <c r="E61" s="358">
        <v>150000</v>
      </c>
      <c r="F61" s="359"/>
      <c r="G61" s="359">
        <v>150500</v>
      </c>
      <c r="H61" s="155">
        <f t="shared" si="4"/>
        <v>300500</v>
      </c>
      <c r="I61" s="358">
        <v>150000</v>
      </c>
      <c r="J61" s="360"/>
      <c r="K61" s="27" t="s">
        <v>364</v>
      </c>
      <c r="L61" s="27" t="s">
        <v>481</v>
      </c>
      <c r="M61" s="361" t="s">
        <v>171</v>
      </c>
      <c r="N61" s="362"/>
    </row>
    <row r="62" spans="1:14" s="163" customFormat="1" ht="54.75">
      <c r="A62" s="316"/>
      <c r="B62" s="356" t="s">
        <v>557</v>
      </c>
      <c r="C62" s="357" t="s">
        <v>558</v>
      </c>
      <c r="D62" s="112">
        <v>1080123</v>
      </c>
      <c r="E62" s="358">
        <v>20000</v>
      </c>
      <c r="F62" s="359">
        <v>30000</v>
      </c>
      <c r="G62" s="359">
        <v>43500</v>
      </c>
      <c r="H62" s="155">
        <f t="shared" si="4"/>
        <v>93500</v>
      </c>
      <c r="I62" s="358">
        <v>20000</v>
      </c>
      <c r="J62" s="360" t="s">
        <v>559</v>
      </c>
      <c r="K62" s="27" t="s">
        <v>364</v>
      </c>
      <c r="L62" s="27" t="s">
        <v>481</v>
      </c>
      <c r="M62" s="361"/>
      <c r="N62" s="362" t="s">
        <v>171</v>
      </c>
    </row>
    <row r="63" spans="1:14" s="163" customFormat="1" ht="36" customHeight="1">
      <c r="A63" s="316"/>
      <c r="B63" s="356" t="s">
        <v>560</v>
      </c>
      <c r="C63" s="357" t="s">
        <v>493</v>
      </c>
      <c r="D63" s="112">
        <v>1080211</v>
      </c>
      <c r="E63" s="358">
        <v>20000</v>
      </c>
      <c r="F63" s="359"/>
      <c r="G63" s="359">
        <v>6100</v>
      </c>
      <c r="H63" s="155">
        <f t="shared" si="4"/>
        <v>26100</v>
      </c>
      <c r="I63" s="358">
        <v>20000</v>
      </c>
      <c r="J63" s="360"/>
      <c r="K63" s="27" t="s">
        <v>364</v>
      </c>
      <c r="L63" s="27" t="s">
        <v>481</v>
      </c>
      <c r="M63" s="361" t="s">
        <v>171</v>
      </c>
      <c r="N63" s="362"/>
    </row>
    <row r="64" spans="1:14" s="163" customFormat="1" ht="36" customHeight="1">
      <c r="A64" s="316"/>
      <c r="B64" s="356" t="s">
        <v>561</v>
      </c>
      <c r="C64" s="357" t="s">
        <v>562</v>
      </c>
      <c r="D64" s="112">
        <v>1080312</v>
      </c>
      <c r="E64" s="358">
        <v>20000</v>
      </c>
      <c r="F64" s="359"/>
      <c r="G64" s="359">
        <v>31000</v>
      </c>
      <c r="H64" s="155">
        <f t="shared" si="4"/>
        <v>51000</v>
      </c>
      <c r="I64" s="358">
        <v>20000</v>
      </c>
      <c r="J64" s="360"/>
      <c r="K64" s="27" t="s">
        <v>364</v>
      </c>
      <c r="L64" s="27" t="s">
        <v>481</v>
      </c>
      <c r="M64" s="361"/>
      <c r="N64" s="362" t="s">
        <v>171</v>
      </c>
    </row>
    <row r="65" spans="1:14" s="163" customFormat="1" ht="54.75">
      <c r="A65" s="316"/>
      <c r="B65" s="356" t="s">
        <v>563</v>
      </c>
      <c r="C65" s="357" t="s">
        <v>564</v>
      </c>
      <c r="D65" s="112">
        <v>1080318</v>
      </c>
      <c r="E65" s="358">
        <v>30000</v>
      </c>
      <c r="F65" s="359">
        <v>10000</v>
      </c>
      <c r="G65" s="359">
        <v>32200</v>
      </c>
      <c r="H65" s="155">
        <f t="shared" si="4"/>
        <v>72200</v>
      </c>
      <c r="I65" s="358">
        <v>30000</v>
      </c>
      <c r="J65" s="360" t="s">
        <v>534</v>
      </c>
      <c r="K65" s="27" t="s">
        <v>364</v>
      </c>
      <c r="L65" s="27" t="s">
        <v>481</v>
      </c>
      <c r="M65" s="361" t="s">
        <v>171</v>
      </c>
      <c r="N65" s="362"/>
    </row>
    <row r="66" spans="1:14" s="163" customFormat="1" ht="75.75" customHeight="1">
      <c r="A66" s="316"/>
      <c r="B66" s="356" t="s">
        <v>565</v>
      </c>
      <c r="C66" s="357" t="s">
        <v>505</v>
      </c>
      <c r="D66" s="112">
        <v>1080329</v>
      </c>
      <c r="E66" s="358">
        <v>30000</v>
      </c>
      <c r="F66" s="359"/>
      <c r="G66" s="359">
        <v>24000</v>
      </c>
      <c r="H66" s="155">
        <f t="shared" si="4"/>
        <v>54000</v>
      </c>
      <c r="I66" s="358">
        <v>30000</v>
      </c>
      <c r="J66" s="360"/>
      <c r="K66" s="27" t="s">
        <v>364</v>
      </c>
      <c r="L66" s="27" t="s">
        <v>481</v>
      </c>
      <c r="M66" s="361" t="s">
        <v>171</v>
      </c>
      <c r="N66" s="362"/>
    </row>
    <row r="67" spans="1:14" s="163" customFormat="1" ht="75.75" customHeight="1">
      <c r="A67" s="316"/>
      <c r="B67" s="356" t="s">
        <v>566</v>
      </c>
      <c r="C67" s="357" t="s">
        <v>567</v>
      </c>
      <c r="D67" s="112">
        <v>1080222</v>
      </c>
      <c r="E67" s="358">
        <v>100000</v>
      </c>
      <c r="F67" s="359">
        <v>60000</v>
      </c>
      <c r="G67" s="359">
        <v>43000</v>
      </c>
      <c r="H67" s="155">
        <f t="shared" si="4"/>
        <v>203000</v>
      </c>
      <c r="I67" s="358">
        <v>100000</v>
      </c>
      <c r="J67" s="360" t="s">
        <v>568</v>
      </c>
      <c r="K67" s="27" t="s">
        <v>364</v>
      </c>
      <c r="L67" s="27" t="s">
        <v>481</v>
      </c>
      <c r="M67" s="361"/>
      <c r="N67" s="362" t="s">
        <v>171</v>
      </c>
    </row>
    <row r="68" spans="1:14" s="163" customFormat="1" ht="75.75" customHeight="1">
      <c r="A68" s="316"/>
      <c r="B68" s="356" t="s">
        <v>569</v>
      </c>
      <c r="C68" s="357" t="s">
        <v>570</v>
      </c>
      <c r="D68" s="112">
        <v>1080318</v>
      </c>
      <c r="E68" s="358">
        <v>20000</v>
      </c>
      <c r="F68" s="359"/>
      <c r="G68" s="359">
        <v>5600</v>
      </c>
      <c r="H68" s="155">
        <f t="shared" si="4"/>
        <v>25600</v>
      </c>
      <c r="I68" s="358">
        <v>20000</v>
      </c>
      <c r="J68" s="360"/>
      <c r="K68" s="27" t="s">
        <v>364</v>
      </c>
      <c r="L68" s="27" t="s">
        <v>481</v>
      </c>
      <c r="M68" s="361" t="s">
        <v>171</v>
      </c>
      <c r="N68" s="362"/>
    </row>
    <row r="69" spans="1:14" s="163" customFormat="1" ht="75.75" customHeight="1">
      <c r="A69" s="316"/>
      <c r="B69" s="356" t="s">
        <v>571</v>
      </c>
      <c r="C69" s="357" t="s">
        <v>199</v>
      </c>
      <c r="D69" s="112">
        <v>1080222</v>
      </c>
      <c r="E69" s="358">
        <v>20000</v>
      </c>
      <c r="F69" s="359">
        <v>73000</v>
      </c>
      <c r="G69" s="359">
        <v>47267</v>
      </c>
      <c r="H69" s="155">
        <f t="shared" si="4"/>
        <v>140267</v>
      </c>
      <c r="I69" s="358">
        <v>20000</v>
      </c>
      <c r="J69" s="360" t="s">
        <v>572</v>
      </c>
      <c r="K69" s="27" t="s">
        <v>364</v>
      </c>
      <c r="L69" s="27" t="s">
        <v>481</v>
      </c>
      <c r="M69" s="361"/>
      <c r="N69" s="362" t="s">
        <v>171</v>
      </c>
    </row>
    <row r="70" spans="1:14" s="163" customFormat="1" ht="75.75" customHeight="1">
      <c r="A70" s="316"/>
      <c r="B70" s="356" t="s">
        <v>573</v>
      </c>
      <c r="C70" s="357" t="s">
        <v>574</v>
      </c>
      <c r="D70" s="112">
        <v>1080418</v>
      </c>
      <c r="E70" s="358">
        <v>20000</v>
      </c>
      <c r="F70" s="359"/>
      <c r="G70" s="359">
        <v>24986</v>
      </c>
      <c r="H70" s="155">
        <f t="shared" si="4"/>
        <v>44986</v>
      </c>
      <c r="I70" s="358">
        <v>20000</v>
      </c>
      <c r="J70" s="360"/>
      <c r="K70" s="27" t="s">
        <v>364</v>
      </c>
      <c r="L70" s="27" t="s">
        <v>481</v>
      </c>
      <c r="M70" s="361"/>
      <c r="N70" s="362" t="s">
        <v>171</v>
      </c>
    </row>
    <row r="71" spans="1:14" s="163" customFormat="1" ht="75.75" customHeight="1">
      <c r="A71" s="316"/>
      <c r="B71" s="356" t="s">
        <v>575</v>
      </c>
      <c r="C71" s="357" t="s">
        <v>576</v>
      </c>
      <c r="D71" s="112">
        <v>1080418</v>
      </c>
      <c r="E71" s="358">
        <v>20000</v>
      </c>
      <c r="F71" s="359">
        <v>20000</v>
      </c>
      <c r="G71" s="359">
        <v>11000</v>
      </c>
      <c r="H71" s="155">
        <f t="shared" si="4"/>
        <v>51000</v>
      </c>
      <c r="I71" s="358">
        <v>20000</v>
      </c>
      <c r="J71" s="360" t="s">
        <v>577</v>
      </c>
      <c r="K71" s="27" t="s">
        <v>364</v>
      </c>
      <c r="L71" s="27" t="s">
        <v>481</v>
      </c>
      <c r="M71" s="361"/>
      <c r="N71" s="362" t="s">
        <v>171</v>
      </c>
    </row>
    <row r="72" spans="1:14" s="163" customFormat="1" ht="75.75" customHeight="1">
      <c r="A72" s="316"/>
      <c r="B72" s="356" t="s">
        <v>578</v>
      </c>
      <c r="C72" s="357" t="s">
        <v>579</v>
      </c>
      <c r="D72" s="112">
        <v>1080425</v>
      </c>
      <c r="E72" s="358">
        <v>20000</v>
      </c>
      <c r="F72" s="359"/>
      <c r="G72" s="359">
        <v>8850</v>
      </c>
      <c r="H72" s="155">
        <f t="shared" si="4"/>
        <v>28850</v>
      </c>
      <c r="I72" s="358">
        <v>20000</v>
      </c>
      <c r="J72" s="360"/>
      <c r="K72" s="27" t="s">
        <v>364</v>
      </c>
      <c r="L72" s="27" t="s">
        <v>481</v>
      </c>
      <c r="M72" s="361"/>
      <c r="N72" s="362" t="s">
        <v>171</v>
      </c>
    </row>
    <row r="73" spans="1:14" s="163" customFormat="1" ht="75.75" customHeight="1">
      <c r="A73" s="316"/>
      <c r="B73" s="356" t="s">
        <v>580</v>
      </c>
      <c r="C73" s="357" t="s">
        <v>581</v>
      </c>
      <c r="D73" s="112">
        <v>1080418</v>
      </c>
      <c r="E73" s="358">
        <v>20000</v>
      </c>
      <c r="F73" s="359"/>
      <c r="G73" s="359">
        <v>210000</v>
      </c>
      <c r="H73" s="155">
        <f t="shared" si="4"/>
        <v>230000</v>
      </c>
      <c r="I73" s="358">
        <v>20000</v>
      </c>
      <c r="J73" s="360"/>
      <c r="K73" s="27" t="s">
        <v>364</v>
      </c>
      <c r="L73" s="27" t="s">
        <v>481</v>
      </c>
      <c r="M73" s="361" t="s">
        <v>171</v>
      </c>
      <c r="N73" s="362"/>
    </row>
    <row r="74" spans="1:14" s="163" customFormat="1" ht="75.75" customHeight="1">
      <c r="A74" s="316"/>
      <c r="B74" s="356" t="s">
        <v>582</v>
      </c>
      <c r="C74" s="357" t="s">
        <v>583</v>
      </c>
      <c r="D74" s="112">
        <v>1080329</v>
      </c>
      <c r="E74" s="358">
        <v>20000</v>
      </c>
      <c r="F74" s="359"/>
      <c r="G74" s="359">
        <v>7970</v>
      </c>
      <c r="H74" s="155">
        <f t="shared" si="4"/>
        <v>27970</v>
      </c>
      <c r="I74" s="358">
        <v>20000</v>
      </c>
      <c r="J74" s="360"/>
      <c r="K74" s="27" t="s">
        <v>364</v>
      </c>
      <c r="L74" s="27" t="s">
        <v>481</v>
      </c>
      <c r="M74" s="361" t="s">
        <v>171</v>
      </c>
      <c r="N74" s="362"/>
    </row>
    <row r="75" spans="1:14" s="163" customFormat="1" ht="75.75" customHeight="1">
      <c r="A75" s="316"/>
      <c r="B75" s="356" t="s">
        <v>584</v>
      </c>
      <c r="C75" s="357" t="s">
        <v>585</v>
      </c>
      <c r="D75" s="112">
        <v>1080222</v>
      </c>
      <c r="E75" s="358">
        <v>10000</v>
      </c>
      <c r="F75" s="359"/>
      <c r="G75" s="359">
        <v>2840</v>
      </c>
      <c r="H75" s="155">
        <f t="shared" si="4"/>
        <v>12840</v>
      </c>
      <c r="I75" s="358">
        <v>10000</v>
      </c>
      <c r="J75" s="360"/>
      <c r="K75" s="27" t="s">
        <v>364</v>
      </c>
      <c r="L75" s="27" t="s">
        <v>481</v>
      </c>
      <c r="M75" s="361" t="s">
        <v>171</v>
      </c>
      <c r="N75" s="362"/>
    </row>
    <row r="76" spans="1:14" s="163" customFormat="1" ht="75.75" customHeight="1">
      <c r="A76" s="316"/>
      <c r="B76" s="356" t="s">
        <v>586</v>
      </c>
      <c r="C76" s="357" t="s">
        <v>587</v>
      </c>
      <c r="D76" s="112">
        <v>1080318</v>
      </c>
      <c r="E76" s="358">
        <v>160000</v>
      </c>
      <c r="F76" s="359">
        <v>50000</v>
      </c>
      <c r="G76" s="359">
        <v>128500</v>
      </c>
      <c r="H76" s="155">
        <f t="shared" si="4"/>
        <v>338500</v>
      </c>
      <c r="I76" s="358">
        <v>160000</v>
      </c>
      <c r="J76" s="360" t="s">
        <v>588</v>
      </c>
      <c r="K76" s="27" t="s">
        <v>364</v>
      </c>
      <c r="L76" s="27" t="s">
        <v>481</v>
      </c>
      <c r="M76" s="361"/>
      <c r="N76" s="362" t="s">
        <v>171</v>
      </c>
    </row>
    <row r="77" spans="1:14" s="163" customFormat="1" ht="75.75" customHeight="1">
      <c r="A77" s="316"/>
      <c r="B77" s="356" t="s">
        <v>589</v>
      </c>
      <c r="C77" s="357" t="s">
        <v>493</v>
      </c>
      <c r="D77" s="112">
        <v>1080225</v>
      </c>
      <c r="E77" s="358">
        <v>20000</v>
      </c>
      <c r="F77" s="359"/>
      <c r="G77" s="359">
        <v>10000</v>
      </c>
      <c r="H77" s="155">
        <f t="shared" si="4"/>
        <v>30000</v>
      </c>
      <c r="I77" s="358">
        <v>20000</v>
      </c>
      <c r="J77" s="360"/>
      <c r="K77" s="27" t="s">
        <v>364</v>
      </c>
      <c r="L77" s="27" t="s">
        <v>481</v>
      </c>
      <c r="M77" s="361" t="s">
        <v>171</v>
      </c>
      <c r="N77" s="362"/>
    </row>
    <row r="78" spans="1:14" s="163" customFormat="1" ht="75.75" customHeight="1">
      <c r="A78" s="316"/>
      <c r="B78" s="356" t="s">
        <v>590</v>
      </c>
      <c r="C78" s="357" t="s">
        <v>493</v>
      </c>
      <c r="D78" s="112">
        <v>1080124</v>
      </c>
      <c r="E78" s="358">
        <v>20000</v>
      </c>
      <c r="F78" s="359"/>
      <c r="G78" s="359">
        <v>5700</v>
      </c>
      <c r="H78" s="155">
        <f t="shared" si="4"/>
        <v>25700</v>
      </c>
      <c r="I78" s="358">
        <v>20000</v>
      </c>
      <c r="J78" s="360"/>
      <c r="K78" s="27" t="s">
        <v>364</v>
      </c>
      <c r="L78" s="27" t="s">
        <v>481</v>
      </c>
      <c r="M78" s="361" t="s">
        <v>171</v>
      </c>
      <c r="N78" s="362"/>
    </row>
    <row r="79" spans="1:14" s="163" customFormat="1" ht="75.75" customHeight="1">
      <c r="A79" s="316"/>
      <c r="B79" s="356" t="s">
        <v>591</v>
      </c>
      <c r="C79" s="357" t="s">
        <v>592</v>
      </c>
      <c r="D79" s="112">
        <v>1080418</v>
      </c>
      <c r="E79" s="358">
        <v>20000</v>
      </c>
      <c r="F79" s="359"/>
      <c r="G79" s="359">
        <v>5680</v>
      </c>
      <c r="H79" s="155">
        <f t="shared" si="4"/>
        <v>25680</v>
      </c>
      <c r="I79" s="358">
        <v>20000</v>
      </c>
      <c r="J79" s="360"/>
      <c r="K79" s="27" t="s">
        <v>364</v>
      </c>
      <c r="L79" s="27" t="s">
        <v>481</v>
      </c>
      <c r="M79" s="361" t="s">
        <v>171</v>
      </c>
      <c r="N79" s="362"/>
    </row>
    <row r="80" spans="1:14" s="163" customFormat="1" ht="75.75" customHeight="1">
      <c r="A80" s="316"/>
      <c r="B80" s="356" t="s">
        <v>593</v>
      </c>
      <c r="C80" s="357" t="s">
        <v>523</v>
      </c>
      <c r="D80" s="112">
        <v>1080312</v>
      </c>
      <c r="E80" s="358">
        <v>30000</v>
      </c>
      <c r="F80" s="359"/>
      <c r="G80" s="359">
        <v>18750</v>
      </c>
      <c r="H80" s="155">
        <f t="shared" si="4"/>
        <v>48750</v>
      </c>
      <c r="I80" s="358">
        <v>30000</v>
      </c>
      <c r="J80" s="360"/>
      <c r="K80" s="27" t="s">
        <v>364</v>
      </c>
      <c r="L80" s="27" t="s">
        <v>481</v>
      </c>
      <c r="M80" s="361" t="s">
        <v>171</v>
      </c>
      <c r="N80" s="362"/>
    </row>
    <row r="81" spans="1:14" s="163" customFormat="1" ht="75.75" customHeight="1">
      <c r="A81" s="316"/>
      <c r="B81" s="356" t="s">
        <v>594</v>
      </c>
      <c r="C81" s="357" t="s">
        <v>595</v>
      </c>
      <c r="D81" s="112">
        <v>1080416</v>
      </c>
      <c r="E81" s="358">
        <v>20000</v>
      </c>
      <c r="F81" s="359">
        <v>20000</v>
      </c>
      <c r="G81" s="359">
        <v>111000</v>
      </c>
      <c r="H81" s="155">
        <f t="shared" si="4"/>
        <v>151000</v>
      </c>
      <c r="I81" s="358">
        <v>20000</v>
      </c>
      <c r="J81" s="360" t="s">
        <v>596</v>
      </c>
      <c r="K81" s="27" t="s">
        <v>364</v>
      </c>
      <c r="L81" s="27" t="s">
        <v>481</v>
      </c>
      <c r="M81" s="361" t="s">
        <v>171</v>
      </c>
      <c r="N81" s="362"/>
    </row>
    <row r="82" spans="1:14" s="163" customFormat="1" ht="75.75" customHeight="1">
      <c r="A82" s="316"/>
      <c r="B82" s="356" t="s">
        <v>597</v>
      </c>
      <c r="C82" s="357" t="s">
        <v>598</v>
      </c>
      <c r="D82" s="112">
        <v>1080416</v>
      </c>
      <c r="E82" s="358">
        <v>20000</v>
      </c>
      <c r="F82" s="359"/>
      <c r="G82" s="359">
        <v>5200</v>
      </c>
      <c r="H82" s="155">
        <f t="shared" si="4"/>
        <v>25200</v>
      </c>
      <c r="I82" s="358">
        <v>20000</v>
      </c>
      <c r="J82" s="360"/>
      <c r="K82" s="27" t="s">
        <v>364</v>
      </c>
      <c r="L82" s="27" t="s">
        <v>481</v>
      </c>
      <c r="M82" s="361" t="s">
        <v>171</v>
      </c>
      <c r="N82" s="362"/>
    </row>
    <row r="83" spans="1:14" s="163" customFormat="1" ht="75.75" customHeight="1">
      <c r="A83" s="316"/>
      <c r="B83" s="356" t="s">
        <v>545</v>
      </c>
      <c r="C83" s="357" t="s">
        <v>546</v>
      </c>
      <c r="D83" s="112">
        <v>1080211</v>
      </c>
      <c r="E83" s="358">
        <v>20000</v>
      </c>
      <c r="F83" s="359"/>
      <c r="G83" s="359">
        <v>17000</v>
      </c>
      <c r="H83" s="155">
        <f t="shared" si="4"/>
        <v>37000</v>
      </c>
      <c r="I83" s="358">
        <v>20000</v>
      </c>
      <c r="J83" s="360"/>
      <c r="K83" s="27" t="s">
        <v>364</v>
      </c>
      <c r="L83" s="27" t="s">
        <v>481</v>
      </c>
      <c r="M83" s="361" t="s">
        <v>171</v>
      </c>
      <c r="N83" s="362"/>
    </row>
    <row r="84" spans="1:14" s="163" customFormat="1" ht="75.75" customHeight="1">
      <c r="A84" s="316"/>
      <c r="B84" s="356" t="s">
        <v>599</v>
      </c>
      <c r="C84" s="357" t="s">
        <v>570</v>
      </c>
      <c r="D84" s="112">
        <v>1080424</v>
      </c>
      <c r="E84" s="358">
        <v>20000</v>
      </c>
      <c r="F84" s="359"/>
      <c r="G84" s="359">
        <v>6000</v>
      </c>
      <c r="H84" s="155">
        <f t="shared" si="4"/>
        <v>26000</v>
      </c>
      <c r="I84" s="358">
        <v>20000</v>
      </c>
      <c r="J84" s="360"/>
      <c r="K84" s="27" t="s">
        <v>364</v>
      </c>
      <c r="L84" s="27" t="s">
        <v>481</v>
      </c>
      <c r="M84" s="361" t="s">
        <v>171</v>
      </c>
      <c r="N84" s="362"/>
    </row>
    <row r="85" spans="1:14" s="163" customFormat="1" ht="75.75" customHeight="1">
      <c r="A85" s="316"/>
      <c r="B85" s="356" t="s">
        <v>600</v>
      </c>
      <c r="C85" s="357" t="s">
        <v>601</v>
      </c>
      <c r="D85" s="112">
        <v>1080422</v>
      </c>
      <c r="E85" s="358">
        <v>20000</v>
      </c>
      <c r="F85" s="359"/>
      <c r="G85" s="359">
        <v>5440</v>
      </c>
      <c r="H85" s="155">
        <f t="shared" si="4"/>
        <v>25440</v>
      </c>
      <c r="I85" s="358">
        <v>20000</v>
      </c>
      <c r="J85" s="360"/>
      <c r="K85" s="27" t="s">
        <v>364</v>
      </c>
      <c r="L85" s="27" t="s">
        <v>481</v>
      </c>
      <c r="M85" s="361" t="s">
        <v>171</v>
      </c>
      <c r="N85" s="362"/>
    </row>
    <row r="86" spans="1:14" s="163" customFormat="1" ht="75.75" customHeight="1">
      <c r="A86" s="316"/>
      <c r="B86" s="356" t="s">
        <v>602</v>
      </c>
      <c r="C86" s="357" t="s">
        <v>603</v>
      </c>
      <c r="D86" s="112">
        <v>1080312</v>
      </c>
      <c r="E86" s="358">
        <v>20000</v>
      </c>
      <c r="F86" s="359"/>
      <c r="G86" s="359">
        <v>6040</v>
      </c>
      <c r="H86" s="155">
        <f t="shared" si="4"/>
        <v>26040</v>
      </c>
      <c r="I86" s="358">
        <v>20000</v>
      </c>
      <c r="J86" s="360"/>
      <c r="K86" s="27" t="s">
        <v>364</v>
      </c>
      <c r="L86" s="27" t="s">
        <v>481</v>
      </c>
      <c r="M86" s="361" t="s">
        <v>171</v>
      </c>
      <c r="N86" s="362"/>
    </row>
    <row r="87" spans="1:14" s="163" customFormat="1" ht="75.75" customHeight="1">
      <c r="A87" s="316"/>
      <c r="B87" s="356" t="s">
        <v>604</v>
      </c>
      <c r="C87" s="357" t="s">
        <v>515</v>
      </c>
      <c r="D87" s="112">
        <v>1080312</v>
      </c>
      <c r="E87" s="358">
        <v>20000</v>
      </c>
      <c r="F87" s="359"/>
      <c r="G87" s="359">
        <v>24700</v>
      </c>
      <c r="H87" s="155">
        <f t="shared" si="4"/>
        <v>44700</v>
      </c>
      <c r="I87" s="358">
        <v>20000</v>
      </c>
      <c r="J87" s="360"/>
      <c r="K87" s="27" t="s">
        <v>364</v>
      </c>
      <c r="L87" s="27" t="s">
        <v>481</v>
      </c>
      <c r="M87" s="361" t="s">
        <v>171</v>
      </c>
      <c r="N87" s="362"/>
    </row>
    <row r="88" spans="1:14" s="163" customFormat="1" ht="75.75" customHeight="1">
      <c r="A88" s="316"/>
      <c r="B88" s="356" t="s">
        <v>605</v>
      </c>
      <c r="C88" s="357" t="s">
        <v>527</v>
      </c>
      <c r="D88" s="112">
        <v>1080312</v>
      </c>
      <c r="E88" s="358">
        <v>30000</v>
      </c>
      <c r="F88" s="359"/>
      <c r="G88" s="359">
        <v>11000</v>
      </c>
      <c r="H88" s="155">
        <f t="shared" si="4"/>
        <v>41000</v>
      </c>
      <c r="I88" s="358">
        <v>30000</v>
      </c>
      <c r="J88" s="360"/>
      <c r="K88" s="27" t="s">
        <v>364</v>
      </c>
      <c r="L88" s="27" t="s">
        <v>481</v>
      </c>
      <c r="M88" s="361" t="s">
        <v>171</v>
      </c>
      <c r="N88" s="362"/>
    </row>
    <row r="89" spans="1:14" s="163" customFormat="1" ht="75.75" customHeight="1">
      <c r="A89" s="316"/>
      <c r="B89" s="356" t="s">
        <v>606</v>
      </c>
      <c r="C89" s="357" t="s">
        <v>607</v>
      </c>
      <c r="D89" s="112">
        <v>1080312</v>
      </c>
      <c r="E89" s="358">
        <v>20000</v>
      </c>
      <c r="F89" s="359">
        <v>70000</v>
      </c>
      <c r="G89" s="359">
        <v>120000</v>
      </c>
      <c r="H89" s="155">
        <f t="shared" si="4"/>
        <v>210000</v>
      </c>
      <c r="I89" s="358">
        <v>20000</v>
      </c>
      <c r="J89" s="360" t="s">
        <v>608</v>
      </c>
      <c r="K89" s="27" t="s">
        <v>364</v>
      </c>
      <c r="L89" s="27" t="s">
        <v>481</v>
      </c>
      <c r="M89" s="361" t="s">
        <v>171</v>
      </c>
      <c r="N89" s="362"/>
    </row>
    <row r="90" spans="1:14" s="163" customFormat="1" ht="75.75" customHeight="1">
      <c r="A90" s="316"/>
      <c r="B90" s="356" t="s">
        <v>609</v>
      </c>
      <c r="C90" s="357" t="s">
        <v>607</v>
      </c>
      <c r="D90" s="112">
        <v>1080312</v>
      </c>
      <c r="E90" s="358">
        <v>20000</v>
      </c>
      <c r="F90" s="359">
        <v>70000</v>
      </c>
      <c r="G90" s="359">
        <v>120000</v>
      </c>
      <c r="H90" s="155">
        <f t="shared" si="4"/>
        <v>210000</v>
      </c>
      <c r="I90" s="358">
        <v>20000</v>
      </c>
      <c r="J90" s="360" t="s">
        <v>610</v>
      </c>
      <c r="K90" s="27" t="s">
        <v>364</v>
      </c>
      <c r="L90" s="27" t="s">
        <v>481</v>
      </c>
      <c r="M90" s="361" t="s">
        <v>171</v>
      </c>
      <c r="N90" s="362"/>
    </row>
    <row r="91" spans="1:14" s="163" customFormat="1" ht="75.75" customHeight="1">
      <c r="A91" s="316"/>
      <c r="B91" s="356" t="s">
        <v>611</v>
      </c>
      <c r="C91" s="357" t="s">
        <v>612</v>
      </c>
      <c r="D91" s="112">
        <v>1080411</v>
      </c>
      <c r="E91" s="358">
        <v>20000</v>
      </c>
      <c r="F91" s="359"/>
      <c r="G91" s="359">
        <v>6420</v>
      </c>
      <c r="H91" s="155">
        <f t="shared" si="4"/>
        <v>26420</v>
      </c>
      <c r="I91" s="358">
        <v>20000</v>
      </c>
      <c r="J91" s="360"/>
      <c r="K91" s="27" t="s">
        <v>364</v>
      </c>
      <c r="L91" s="27" t="s">
        <v>481</v>
      </c>
      <c r="M91" s="361" t="s">
        <v>171</v>
      </c>
      <c r="N91" s="362"/>
    </row>
    <row r="92" spans="1:14" s="163" customFormat="1" ht="75.75" customHeight="1">
      <c r="A92" s="316"/>
      <c r="B92" s="356" t="s">
        <v>613</v>
      </c>
      <c r="C92" s="357" t="s">
        <v>515</v>
      </c>
      <c r="D92" s="112">
        <v>1080312</v>
      </c>
      <c r="E92" s="358">
        <v>10000</v>
      </c>
      <c r="F92" s="359"/>
      <c r="G92" s="359">
        <v>32600</v>
      </c>
      <c r="H92" s="155">
        <f t="shared" si="4"/>
        <v>42600</v>
      </c>
      <c r="I92" s="358">
        <v>10000</v>
      </c>
      <c r="J92" s="360"/>
      <c r="K92" s="27" t="s">
        <v>364</v>
      </c>
      <c r="L92" s="27" t="s">
        <v>481</v>
      </c>
      <c r="M92" s="361" t="s">
        <v>171</v>
      </c>
      <c r="N92" s="362"/>
    </row>
    <row r="93" spans="1:14" s="163" customFormat="1" ht="75.75" customHeight="1">
      <c r="A93" s="316"/>
      <c r="B93" s="356" t="s">
        <v>614</v>
      </c>
      <c r="C93" s="357" t="s">
        <v>615</v>
      </c>
      <c r="D93" s="112">
        <v>1070425</v>
      </c>
      <c r="E93" s="358">
        <v>11795</v>
      </c>
      <c r="F93" s="359"/>
      <c r="G93" s="359">
        <v>3014</v>
      </c>
      <c r="H93" s="155">
        <f t="shared" si="4"/>
        <v>14809</v>
      </c>
      <c r="I93" s="358">
        <v>11795</v>
      </c>
      <c r="J93" s="360"/>
      <c r="K93" s="27" t="s">
        <v>364</v>
      </c>
      <c r="L93" s="27" t="s">
        <v>481</v>
      </c>
      <c r="M93" s="361" t="s">
        <v>171</v>
      </c>
      <c r="N93" s="362"/>
    </row>
    <row r="94" spans="1:14" s="163" customFormat="1" ht="75.75" customHeight="1">
      <c r="A94" s="316"/>
      <c r="B94" s="356" t="s">
        <v>616</v>
      </c>
      <c r="C94" s="357" t="s">
        <v>617</v>
      </c>
      <c r="D94" s="112">
        <v>1080416</v>
      </c>
      <c r="E94" s="358">
        <v>19000</v>
      </c>
      <c r="F94" s="359">
        <v>7800</v>
      </c>
      <c r="G94" s="359">
        <v>19200</v>
      </c>
      <c r="H94" s="155">
        <f t="shared" si="4"/>
        <v>46000</v>
      </c>
      <c r="I94" s="358">
        <v>19000</v>
      </c>
      <c r="J94" s="360" t="s">
        <v>618</v>
      </c>
      <c r="K94" s="27" t="s">
        <v>364</v>
      </c>
      <c r="L94" s="27" t="s">
        <v>481</v>
      </c>
      <c r="M94" s="361"/>
      <c r="N94" s="362" t="s">
        <v>171</v>
      </c>
    </row>
    <row r="95" spans="1:14" s="163" customFormat="1" ht="75.75" customHeight="1">
      <c r="A95" s="316"/>
      <c r="B95" s="356" t="s">
        <v>619</v>
      </c>
      <c r="C95" s="357" t="s">
        <v>620</v>
      </c>
      <c r="D95" s="112">
        <v>1080422</v>
      </c>
      <c r="E95" s="358">
        <v>20000</v>
      </c>
      <c r="F95" s="359"/>
      <c r="G95" s="359">
        <v>5800</v>
      </c>
      <c r="H95" s="155">
        <f t="shared" si="4"/>
        <v>25800</v>
      </c>
      <c r="I95" s="358">
        <v>20000</v>
      </c>
      <c r="J95" s="360"/>
      <c r="K95" s="27" t="s">
        <v>364</v>
      </c>
      <c r="L95" s="27" t="s">
        <v>481</v>
      </c>
      <c r="M95" s="361"/>
      <c r="N95" s="362" t="s">
        <v>171</v>
      </c>
    </row>
    <row r="96" spans="1:14" s="163" customFormat="1" ht="75.75" customHeight="1">
      <c r="A96" s="316"/>
      <c r="B96" s="356" t="s">
        <v>621</v>
      </c>
      <c r="C96" s="357" t="s">
        <v>554</v>
      </c>
      <c r="D96" s="112">
        <v>1080312</v>
      </c>
      <c r="E96" s="358">
        <v>20000</v>
      </c>
      <c r="F96" s="359"/>
      <c r="G96" s="359">
        <v>7000</v>
      </c>
      <c r="H96" s="155">
        <f t="shared" si="4"/>
        <v>27000</v>
      </c>
      <c r="I96" s="358">
        <v>20000</v>
      </c>
      <c r="J96" s="360"/>
      <c r="K96" s="27" t="s">
        <v>364</v>
      </c>
      <c r="L96" s="27" t="s">
        <v>481</v>
      </c>
      <c r="M96" s="361" t="s">
        <v>171</v>
      </c>
      <c r="N96" s="362"/>
    </row>
    <row r="97" spans="1:14" s="163" customFormat="1" ht="75.75" customHeight="1">
      <c r="A97" s="316"/>
      <c r="B97" s="356" t="s">
        <v>622</v>
      </c>
      <c r="C97" s="357" t="s">
        <v>623</v>
      </c>
      <c r="D97" s="112">
        <v>1080422</v>
      </c>
      <c r="E97" s="358">
        <v>20000</v>
      </c>
      <c r="F97" s="359"/>
      <c r="G97" s="359">
        <v>5000</v>
      </c>
      <c r="H97" s="155">
        <f t="shared" si="4"/>
        <v>25000</v>
      </c>
      <c r="I97" s="358">
        <v>20000</v>
      </c>
      <c r="J97" s="360"/>
      <c r="K97" s="27" t="s">
        <v>364</v>
      </c>
      <c r="L97" s="27" t="s">
        <v>481</v>
      </c>
      <c r="M97" s="361" t="s">
        <v>171</v>
      </c>
      <c r="N97" s="362"/>
    </row>
    <row r="98" spans="1:14" s="163" customFormat="1" ht="75.75" customHeight="1">
      <c r="A98" s="316"/>
      <c r="B98" s="356" t="s">
        <v>624</v>
      </c>
      <c r="C98" s="357" t="s">
        <v>625</v>
      </c>
      <c r="D98" s="112">
        <v>1080313</v>
      </c>
      <c r="E98" s="358">
        <v>20000</v>
      </c>
      <c r="F98" s="359"/>
      <c r="G98" s="359">
        <v>100000</v>
      </c>
      <c r="H98" s="155">
        <f t="shared" si="4"/>
        <v>120000</v>
      </c>
      <c r="I98" s="358">
        <v>20000</v>
      </c>
      <c r="J98" s="360"/>
      <c r="K98" s="27" t="s">
        <v>364</v>
      </c>
      <c r="L98" s="27" t="s">
        <v>481</v>
      </c>
      <c r="M98" s="361"/>
      <c r="N98" s="362" t="s">
        <v>171</v>
      </c>
    </row>
    <row r="99" spans="1:14" s="163" customFormat="1" ht="85.5" customHeight="1">
      <c r="A99" s="316"/>
      <c r="B99" s="356" t="s">
        <v>626</v>
      </c>
      <c r="C99" s="357" t="s">
        <v>627</v>
      </c>
      <c r="D99" s="112">
        <v>1080418</v>
      </c>
      <c r="E99" s="358">
        <v>20000</v>
      </c>
      <c r="F99" s="359"/>
      <c r="G99" s="359">
        <v>109300</v>
      </c>
      <c r="H99" s="155">
        <f t="shared" si="4"/>
        <v>129300</v>
      </c>
      <c r="I99" s="358">
        <v>20000</v>
      </c>
      <c r="J99" s="360"/>
      <c r="K99" s="27" t="s">
        <v>364</v>
      </c>
      <c r="L99" s="27" t="s">
        <v>481</v>
      </c>
      <c r="M99" s="361"/>
      <c r="N99" s="362" t="s">
        <v>171</v>
      </c>
    </row>
    <row r="100" spans="1:14" s="163" customFormat="1" ht="75.75" customHeight="1">
      <c r="A100" s="316"/>
      <c r="B100" s="356" t="s">
        <v>628</v>
      </c>
      <c r="C100" s="357" t="s">
        <v>629</v>
      </c>
      <c r="D100" s="112">
        <v>1080329</v>
      </c>
      <c r="E100" s="358">
        <v>20000</v>
      </c>
      <c r="F100" s="359"/>
      <c r="G100" s="359">
        <v>6200</v>
      </c>
      <c r="H100" s="155">
        <f t="shared" si="4"/>
        <v>26200</v>
      </c>
      <c r="I100" s="358">
        <v>20000</v>
      </c>
      <c r="J100" s="360"/>
      <c r="K100" s="27" t="s">
        <v>364</v>
      </c>
      <c r="L100" s="27" t="s">
        <v>481</v>
      </c>
      <c r="M100" s="361"/>
      <c r="N100" s="362" t="s">
        <v>171</v>
      </c>
    </row>
    <row r="101" spans="1:14" s="163" customFormat="1" ht="75.75" customHeight="1">
      <c r="A101" s="316"/>
      <c r="B101" s="356" t="s">
        <v>630</v>
      </c>
      <c r="C101" s="357" t="s">
        <v>631</v>
      </c>
      <c r="D101" s="112">
        <v>1080418</v>
      </c>
      <c r="E101" s="358">
        <v>20000</v>
      </c>
      <c r="F101" s="359"/>
      <c r="G101" s="359">
        <v>13880</v>
      </c>
      <c r="H101" s="155">
        <f t="shared" si="4"/>
        <v>33880</v>
      </c>
      <c r="I101" s="358">
        <v>20000</v>
      </c>
      <c r="J101" s="360"/>
      <c r="K101" s="27" t="s">
        <v>364</v>
      </c>
      <c r="L101" s="27" t="s">
        <v>481</v>
      </c>
      <c r="M101" s="361"/>
      <c r="N101" s="362" t="s">
        <v>171</v>
      </c>
    </row>
    <row r="102" spans="1:14" s="163" customFormat="1" ht="75.75" customHeight="1">
      <c r="A102" s="316"/>
      <c r="B102" s="356" t="s">
        <v>632</v>
      </c>
      <c r="C102" s="357" t="s">
        <v>633</v>
      </c>
      <c r="D102" s="112">
        <v>1080329</v>
      </c>
      <c r="E102" s="358">
        <v>20000</v>
      </c>
      <c r="F102" s="359"/>
      <c r="G102" s="359">
        <v>10200</v>
      </c>
      <c r="H102" s="155">
        <f t="shared" si="4"/>
        <v>30200</v>
      </c>
      <c r="I102" s="358">
        <v>20000</v>
      </c>
      <c r="J102" s="360"/>
      <c r="K102" s="27" t="s">
        <v>364</v>
      </c>
      <c r="L102" s="27" t="s">
        <v>481</v>
      </c>
      <c r="M102" s="361" t="s">
        <v>171</v>
      </c>
      <c r="N102" s="362"/>
    </row>
    <row r="103" spans="1:14" s="163" customFormat="1" ht="75.75" customHeight="1">
      <c r="A103" s="316"/>
      <c r="B103" s="356" t="s">
        <v>634</v>
      </c>
      <c r="C103" s="357" t="s">
        <v>598</v>
      </c>
      <c r="D103" s="112">
        <v>1080506</v>
      </c>
      <c r="E103" s="358">
        <v>20000</v>
      </c>
      <c r="F103" s="359"/>
      <c r="G103" s="359">
        <v>6500</v>
      </c>
      <c r="H103" s="155">
        <f t="shared" si="4"/>
        <v>26500</v>
      </c>
      <c r="I103" s="358">
        <v>20000</v>
      </c>
      <c r="J103" s="360"/>
      <c r="K103" s="27" t="s">
        <v>364</v>
      </c>
      <c r="L103" s="27" t="s">
        <v>481</v>
      </c>
      <c r="M103" s="361" t="s">
        <v>171</v>
      </c>
      <c r="N103" s="362"/>
    </row>
    <row r="104" spans="1:14" s="163" customFormat="1" ht="75.75" customHeight="1">
      <c r="A104" s="316"/>
      <c r="B104" s="356" t="s">
        <v>635</v>
      </c>
      <c r="C104" s="357" t="s">
        <v>598</v>
      </c>
      <c r="D104" s="112">
        <v>1080418</v>
      </c>
      <c r="E104" s="358">
        <v>20000</v>
      </c>
      <c r="F104" s="359"/>
      <c r="G104" s="359">
        <v>5200</v>
      </c>
      <c r="H104" s="155">
        <f t="shared" si="4"/>
        <v>25200</v>
      </c>
      <c r="I104" s="358">
        <v>20000</v>
      </c>
      <c r="J104" s="360"/>
      <c r="K104" s="27" t="s">
        <v>364</v>
      </c>
      <c r="L104" s="27" t="s">
        <v>481</v>
      </c>
      <c r="M104" s="361" t="s">
        <v>171</v>
      </c>
      <c r="N104" s="362"/>
    </row>
    <row r="105" spans="1:14" s="163" customFormat="1" ht="75.75" customHeight="1">
      <c r="A105" s="316"/>
      <c r="B105" s="356" t="s">
        <v>636</v>
      </c>
      <c r="C105" s="357" t="s">
        <v>637</v>
      </c>
      <c r="D105" s="112">
        <v>1080418</v>
      </c>
      <c r="E105" s="358">
        <v>30000</v>
      </c>
      <c r="F105" s="359"/>
      <c r="G105" s="359">
        <v>295497</v>
      </c>
      <c r="H105" s="155">
        <f t="shared" si="4"/>
        <v>325497</v>
      </c>
      <c r="I105" s="358">
        <v>30000</v>
      </c>
      <c r="J105" s="360"/>
      <c r="K105" s="27" t="s">
        <v>364</v>
      </c>
      <c r="L105" s="27" t="s">
        <v>481</v>
      </c>
      <c r="M105" s="361"/>
      <c r="N105" s="362" t="s">
        <v>171</v>
      </c>
    </row>
    <row r="106" spans="1:14" s="163" customFormat="1" ht="36" customHeight="1">
      <c r="A106" s="316"/>
      <c r="B106" s="356" t="s">
        <v>638</v>
      </c>
      <c r="C106" s="357" t="s">
        <v>639</v>
      </c>
      <c r="D106" s="112">
        <v>1080416</v>
      </c>
      <c r="E106" s="358">
        <v>150000</v>
      </c>
      <c r="F106" s="359"/>
      <c r="G106" s="359">
        <v>230000</v>
      </c>
      <c r="H106" s="155">
        <f t="shared" si="4"/>
        <v>380000</v>
      </c>
      <c r="I106" s="358">
        <v>150000</v>
      </c>
      <c r="J106" s="360"/>
      <c r="K106" s="27" t="s">
        <v>364</v>
      </c>
      <c r="L106" s="27" t="s">
        <v>481</v>
      </c>
      <c r="M106" s="361"/>
      <c r="N106" s="362" t="s">
        <v>171</v>
      </c>
    </row>
    <row r="107" spans="1:14" s="163" customFormat="1" ht="36" customHeight="1">
      <c r="A107" s="316"/>
      <c r="B107" s="356" t="s">
        <v>640</v>
      </c>
      <c r="C107" s="357" t="s">
        <v>641</v>
      </c>
      <c r="D107" s="112">
        <v>1080329</v>
      </c>
      <c r="E107" s="358">
        <v>10000</v>
      </c>
      <c r="F107" s="359"/>
      <c r="G107" s="359">
        <v>15060</v>
      </c>
      <c r="H107" s="155">
        <f t="shared" si="4"/>
        <v>25060</v>
      </c>
      <c r="I107" s="358">
        <v>10000</v>
      </c>
      <c r="J107" s="360"/>
      <c r="K107" s="27" t="s">
        <v>364</v>
      </c>
      <c r="L107" s="27" t="s">
        <v>481</v>
      </c>
      <c r="M107" s="361"/>
      <c r="N107" s="362" t="s">
        <v>171</v>
      </c>
    </row>
    <row r="108" spans="1:14" s="163" customFormat="1" ht="36" customHeight="1">
      <c r="A108" s="316"/>
      <c r="B108" s="356" t="s">
        <v>642</v>
      </c>
      <c r="C108" s="357" t="s">
        <v>643</v>
      </c>
      <c r="D108" s="112">
        <v>1080329</v>
      </c>
      <c r="E108" s="358">
        <v>20000</v>
      </c>
      <c r="F108" s="359"/>
      <c r="G108" s="359">
        <v>41600</v>
      </c>
      <c r="H108" s="155">
        <f t="shared" si="4"/>
        <v>61600</v>
      </c>
      <c r="I108" s="358">
        <v>20000</v>
      </c>
      <c r="J108" s="360"/>
      <c r="K108" s="27" t="s">
        <v>364</v>
      </c>
      <c r="L108" s="27" t="s">
        <v>481</v>
      </c>
      <c r="M108" s="361" t="s">
        <v>171</v>
      </c>
      <c r="N108" s="362"/>
    </row>
    <row r="109" spans="1:14" s="163" customFormat="1" ht="36" customHeight="1">
      <c r="A109" s="316"/>
      <c r="B109" s="356" t="s">
        <v>644</v>
      </c>
      <c r="C109" s="357" t="s">
        <v>598</v>
      </c>
      <c r="D109" s="112">
        <v>1080329</v>
      </c>
      <c r="E109" s="358">
        <v>10000</v>
      </c>
      <c r="F109" s="359"/>
      <c r="G109" s="359">
        <v>43600</v>
      </c>
      <c r="H109" s="155">
        <f t="shared" si="4"/>
        <v>53600</v>
      </c>
      <c r="I109" s="358">
        <v>10000</v>
      </c>
      <c r="J109" s="360"/>
      <c r="K109" s="27" t="s">
        <v>364</v>
      </c>
      <c r="L109" s="27" t="s">
        <v>481</v>
      </c>
      <c r="M109" s="361" t="s">
        <v>171</v>
      </c>
      <c r="N109" s="362"/>
    </row>
    <row r="110" spans="1:14" s="163" customFormat="1" ht="54.75">
      <c r="A110" s="316"/>
      <c r="B110" s="356" t="s">
        <v>645</v>
      </c>
      <c r="C110" s="357" t="s">
        <v>252</v>
      </c>
      <c r="D110" s="112">
        <v>1080418</v>
      </c>
      <c r="E110" s="358">
        <v>20000</v>
      </c>
      <c r="F110" s="359">
        <v>40000</v>
      </c>
      <c r="G110" s="359">
        <v>52600</v>
      </c>
      <c r="H110" s="155">
        <f t="shared" si="4"/>
        <v>112600</v>
      </c>
      <c r="I110" s="358">
        <v>20000</v>
      </c>
      <c r="J110" s="360" t="s">
        <v>646</v>
      </c>
      <c r="K110" s="27" t="s">
        <v>364</v>
      </c>
      <c r="L110" s="27" t="s">
        <v>481</v>
      </c>
      <c r="M110" s="361"/>
      <c r="N110" s="362" t="s">
        <v>171</v>
      </c>
    </row>
    <row r="111" spans="1:14" s="163" customFormat="1" ht="54.75">
      <c r="A111" s="316"/>
      <c r="B111" s="356" t="s">
        <v>647</v>
      </c>
      <c r="C111" s="357" t="s">
        <v>648</v>
      </c>
      <c r="D111" s="112">
        <v>1080425</v>
      </c>
      <c r="E111" s="358">
        <v>20000</v>
      </c>
      <c r="F111" s="359">
        <v>122000</v>
      </c>
      <c r="G111" s="359">
        <v>113000</v>
      </c>
      <c r="H111" s="155">
        <f t="shared" si="4"/>
        <v>255000</v>
      </c>
      <c r="I111" s="358">
        <v>20000</v>
      </c>
      <c r="J111" s="360" t="s">
        <v>649</v>
      </c>
      <c r="K111" s="27" t="s">
        <v>364</v>
      </c>
      <c r="L111" s="27" t="s">
        <v>481</v>
      </c>
      <c r="M111" s="361" t="s">
        <v>171</v>
      </c>
      <c r="N111" s="362" t="s">
        <v>171</v>
      </c>
    </row>
    <row r="112" spans="1:14" s="163" customFormat="1" ht="36" customHeight="1">
      <c r="A112" s="316"/>
      <c r="B112" s="356" t="s">
        <v>650</v>
      </c>
      <c r="C112" s="357" t="s">
        <v>523</v>
      </c>
      <c r="D112" s="112">
        <v>1080318</v>
      </c>
      <c r="E112" s="358">
        <v>30000</v>
      </c>
      <c r="F112" s="359"/>
      <c r="G112" s="359">
        <v>18700</v>
      </c>
      <c r="H112" s="155">
        <f t="shared" si="4"/>
        <v>48700</v>
      </c>
      <c r="I112" s="358">
        <v>30000</v>
      </c>
      <c r="J112" s="360"/>
      <c r="K112" s="27" t="s">
        <v>364</v>
      </c>
      <c r="L112" s="27" t="s">
        <v>481</v>
      </c>
      <c r="M112" s="361" t="s">
        <v>171</v>
      </c>
      <c r="N112" s="362"/>
    </row>
    <row r="113" spans="1:14" s="163" customFormat="1" ht="36" customHeight="1">
      <c r="A113" s="316"/>
      <c r="B113" s="356" t="s">
        <v>651</v>
      </c>
      <c r="C113" s="357" t="s">
        <v>523</v>
      </c>
      <c r="D113" s="112">
        <v>1080308</v>
      </c>
      <c r="E113" s="358">
        <v>50000</v>
      </c>
      <c r="F113" s="359"/>
      <c r="G113" s="359">
        <v>13000</v>
      </c>
      <c r="H113" s="155">
        <f t="shared" si="4"/>
        <v>63000</v>
      </c>
      <c r="I113" s="358">
        <v>50000</v>
      </c>
      <c r="J113" s="360"/>
      <c r="K113" s="27" t="s">
        <v>364</v>
      </c>
      <c r="L113" s="27" t="s">
        <v>481</v>
      </c>
      <c r="M113" s="361" t="s">
        <v>171</v>
      </c>
      <c r="N113" s="362"/>
    </row>
    <row r="114" spans="1:14" s="163" customFormat="1" ht="61.5">
      <c r="A114" s="316"/>
      <c r="B114" s="356" t="s">
        <v>652</v>
      </c>
      <c r="C114" s="357" t="s">
        <v>653</v>
      </c>
      <c r="D114" s="112">
        <v>1080124</v>
      </c>
      <c r="E114" s="358">
        <v>30000</v>
      </c>
      <c r="F114" s="359"/>
      <c r="G114" s="359">
        <v>70000</v>
      </c>
      <c r="H114" s="155">
        <v>140500</v>
      </c>
      <c r="I114" s="358">
        <v>30000</v>
      </c>
      <c r="J114" s="360" t="s">
        <v>654</v>
      </c>
      <c r="K114" s="27" t="s">
        <v>364</v>
      </c>
      <c r="L114" s="27" t="s">
        <v>481</v>
      </c>
      <c r="M114" s="361" t="s">
        <v>171</v>
      </c>
      <c r="N114" s="362"/>
    </row>
    <row r="115" spans="1:14" s="163" customFormat="1" ht="54.75">
      <c r="A115" s="316"/>
      <c r="B115" s="356" t="s">
        <v>655</v>
      </c>
      <c r="C115" s="357" t="s">
        <v>656</v>
      </c>
      <c r="D115" s="112">
        <v>1080424</v>
      </c>
      <c r="E115" s="358">
        <v>30000</v>
      </c>
      <c r="F115" s="359"/>
      <c r="G115" s="359">
        <v>54915</v>
      </c>
      <c r="H115" s="155">
        <f aca="true" t="shared" si="5" ref="H115:H121">SUM(E115:G115)</f>
        <v>84915</v>
      </c>
      <c r="I115" s="358">
        <v>30000</v>
      </c>
      <c r="J115" s="360" t="s">
        <v>657</v>
      </c>
      <c r="K115" s="27" t="s">
        <v>364</v>
      </c>
      <c r="L115" s="27" t="s">
        <v>481</v>
      </c>
      <c r="M115" s="361"/>
      <c r="N115" s="362" t="s">
        <v>171</v>
      </c>
    </row>
    <row r="116" spans="1:14" s="163" customFormat="1" ht="54.75">
      <c r="A116" s="316"/>
      <c r="B116" s="356" t="s">
        <v>658</v>
      </c>
      <c r="C116" s="357" t="s">
        <v>659</v>
      </c>
      <c r="D116" s="112">
        <v>1080318</v>
      </c>
      <c r="E116" s="358">
        <v>20000</v>
      </c>
      <c r="F116" s="359"/>
      <c r="G116" s="359">
        <v>50850</v>
      </c>
      <c r="H116" s="155">
        <f t="shared" si="5"/>
        <v>70850</v>
      </c>
      <c r="I116" s="358">
        <v>20000</v>
      </c>
      <c r="J116" s="360" t="s">
        <v>660</v>
      </c>
      <c r="K116" s="27" t="s">
        <v>364</v>
      </c>
      <c r="L116" s="27" t="s">
        <v>481</v>
      </c>
      <c r="M116" s="361"/>
      <c r="N116" s="362" t="s">
        <v>171</v>
      </c>
    </row>
    <row r="117" spans="1:14" s="163" customFormat="1" ht="54.75">
      <c r="A117" s="316"/>
      <c r="B117" s="356" t="s">
        <v>661</v>
      </c>
      <c r="C117" s="357" t="s">
        <v>659</v>
      </c>
      <c r="D117" s="112">
        <v>1080318</v>
      </c>
      <c r="E117" s="358">
        <v>20000</v>
      </c>
      <c r="F117" s="359"/>
      <c r="G117" s="359">
        <v>50850</v>
      </c>
      <c r="H117" s="155">
        <f t="shared" si="5"/>
        <v>70850</v>
      </c>
      <c r="I117" s="358">
        <v>20000</v>
      </c>
      <c r="J117" s="360" t="s">
        <v>662</v>
      </c>
      <c r="K117" s="27" t="s">
        <v>364</v>
      </c>
      <c r="L117" s="27" t="s">
        <v>481</v>
      </c>
      <c r="M117" s="361"/>
      <c r="N117" s="362" t="s">
        <v>171</v>
      </c>
    </row>
    <row r="118" spans="1:14" s="163" customFormat="1" ht="62.25">
      <c r="A118" s="316"/>
      <c r="B118" s="356" t="s">
        <v>663</v>
      </c>
      <c r="C118" s="357" t="s">
        <v>664</v>
      </c>
      <c r="D118" s="112">
        <v>1080506</v>
      </c>
      <c r="E118" s="358">
        <v>40000</v>
      </c>
      <c r="F118" s="359">
        <v>160000</v>
      </c>
      <c r="G118" s="359">
        <v>56500</v>
      </c>
      <c r="H118" s="155">
        <f t="shared" si="5"/>
        <v>256500</v>
      </c>
      <c r="I118" s="358">
        <v>40000</v>
      </c>
      <c r="J118" s="360" t="s">
        <v>665</v>
      </c>
      <c r="K118" s="27" t="s">
        <v>364</v>
      </c>
      <c r="L118" s="27" t="s">
        <v>481</v>
      </c>
      <c r="M118" s="361"/>
      <c r="N118" s="362" t="s">
        <v>171</v>
      </c>
    </row>
    <row r="119" spans="1:14" s="163" customFormat="1" ht="36" customHeight="1">
      <c r="A119" s="316"/>
      <c r="B119" s="356" t="s">
        <v>666</v>
      </c>
      <c r="C119" s="357" t="s">
        <v>667</v>
      </c>
      <c r="D119" s="112">
        <v>1080329</v>
      </c>
      <c r="E119" s="358">
        <v>100000</v>
      </c>
      <c r="F119" s="359"/>
      <c r="G119" s="359">
        <v>595000</v>
      </c>
      <c r="H119" s="155">
        <f t="shared" si="5"/>
        <v>695000</v>
      </c>
      <c r="I119" s="358">
        <v>100000</v>
      </c>
      <c r="J119" s="360"/>
      <c r="K119" s="27" t="s">
        <v>364</v>
      </c>
      <c r="L119" s="27" t="s">
        <v>481</v>
      </c>
      <c r="M119" s="361"/>
      <c r="N119" s="362" t="s">
        <v>171</v>
      </c>
    </row>
    <row r="120" spans="1:14" s="163" customFormat="1" ht="54.75">
      <c r="A120" s="316"/>
      <c r="B120" s="356" t="s">
        <v>668</v>
      </c>
      <c r="C120" s="357" t="s">
        <v>669</v>
      </c>
      <c r="D120" s="112">
        <v>1080422</v>
      </c>
      <c r="E120" s="358">
        <v>132282</v>
      </c>
      <c r="F120" s="359"/>
      <c r="G120" s="359">
        <v>114745</v>
      </c>
      <c r="H120" s="155">
        <f t="shared" si="5"/>
        <v>247027</v>
      </c>
      <c r="I120" s="358">
        <v>132282</v>
      </c>
      <c r="J120" s="360" t="s">
        <v>670</v>
      </c>
      <c r="K120" s="27" t="s">
        <v>364</v>
      </c>
      <c r="L120" s="27" t="s">
        <v>481</v>
      </c>
      <c r="M120" s="361"/>
      <c r="N120" s="362" t="s">
        <v>171</v>
      </c>
    </row>
    <row r="121" spans="1:14" s="163" customFormat="1" ht="54.75">
      <c r="A121" s="316"/>
      <c r="B121" s="356" t="s">
        <v>671</v>
      </c>
      <c r="C121" s="357" t="s">
        <v>672</v>
      </c>
      <c r="D121" s="112">
        <v>1080506</v>
      </c>
      <c r="E121" s="358">
        <v>60000</v>
      </c>
      <c r="F121" s="359">
        <v>20000</v>
      </c>
      <c r="G121" s="359">
        <v>45800</v>
      </c>
      <c r="H121" s="155">
        <f t="shared" si="5"/>
        <v>125800</v>
      </c>
      <c r="I121" s="358">
        <v>60000</v>
      </c>
      <c r="J121" s="360" t="s">
        <v>673</v>
      </c>
      <c r="K121" s="27" t="s">
        <v>364</v>
      </c>
      <c r="L121" s="27" t="s">
        <v>481</v>
      </c>
      <c r="M121" s="361" t="s">
        <v>171</v>
      </c>
      <c r="N121" s="362"/>
    </row>
    <row r="122" spans="1:14" s="163" customFormat="1" ht="17.25">
      <c r="A122" s="368" t="s">
        <v>50</v>
      </c>
      <c r="B122" s="369"/>
      <c r="C122" s="370"/>
      <c r="D122" s="371"/>
      <c r="E122" s="372">
        <f>SUM(E24:E121)</f>
        <v>3365277</v>
      </c>
      <c r="F122" s="372">
        <f>SUM(F24:F121)</f>
        <v>1032424</v>
      </c>
      <c r="G122" s="372">
        <f>SUM(G24:G121)</f>
        <v>5394216</v>
      </c>
      <c r="H122" s="372">
        <f>SUM(H24:H121)</f>
        <v>9832417</v>
      </c>
      <c r="I122" s="372">
        <f>SUM(I24:I121)</f>
        <v>3365277</v>
      </c>
      <c r="J122" s="373"/>
      <c r="K122" s="374"/>
      <c r="L122" s="375"/>
      <c r="M122" s="375"/>
      <c r="N122" s="375"/>
    </row>
    <row r="123" spans="1:14" s="385" customFormat="1" ht="75.75">
      <c r="A123" s="355" t="s">
        <v>674</v>
      </c>
      <c r="B123" s="376" t="s">
        <v>675</v>
      </c>
      <c r="C123" s="377" t="s">
        <v>676</v>
      </c>
      <c r="D123" s="378">
        <v>10801</v>
      </c>
      <c r="E123" s="379">
        <v>36928</v>
      </c>
      <c r="F123" s="380">
        <v>0</v>
      </c>
      <c r="G123" s="380">
        <v>0</v>
      </c>
      <c r="H123" s="379">
        <v>36928</v>
      </c>
      <c r="I123" s="379">
        <v>36928</v>
      </c>
      <c r="J123" s="381"/>
      <c r="K123" s="382" t="s">
        <v>58</v>
      </c>
      <c r="L123" s="383"/>
      <c r="M123" s="384" t="s">
        <v>427</v>
      </c>
      <c r="N123" s="383"/>
    </row>
    <row r="124" spans="1:14" s="385" customFormat="1" ht="54.75" customHeight="1">
      <c r="A124" s="386"/>
      <c r="B124" s="376" t="s">
        <v>677</v>
      </c>
      <c r="C124" s="377" t="s">
        <v>678</v>
      </c>
      <c r="D124" s="378">
        <v>10801</v>
      </c>
      <c r="E124" s="379">
        <v>88749</v>
      </c>
      <c r="F124" s="380">
        <v>0</v>
      </c>
      <c r="G124" s="380">
        <v>0</v>
      </c>
      <c r="H124" s="387">
        <f aca="true" t="shared" si="6" ref="H124:H125">SUM(E124:G124)</f>
        <v>88749</v>
      </c>
      <c r="I124" s="388">
        <f aca="true" t="shared" si="7" ref="I124:I125">SUM(F124:H124)</f>
        <v>88749</v>
      </c>
      <c r="J124" s="381"/>
      <c r="K124" s="382" t="s">
        <v>58</v>
      </c>
      <c r="L124" s="383"/>
      <c r="M124" s="384" t="s">
        <v>427</v>
      </c>
      <c r="N124" s="383"/>
    </row>
    <row r="125" spans="1:14" s="385" customFormat="1" ht="68.25" customHeight="1">
      <c r="A125" s="386"/>
      <c r="B125" s="376" t="s">
        <v>679</v>
      </c>
      <c r="C125" s="377" t="s">
        <v>680</v>
      </c>
      <c r="D125" s="378">
        <v>10802</v>
      </c>
      <c r="E125" s="379">
        <v>101677</v>
      </c>
      <c r="F125" s="380">
        <v>0</v>
      </c>
      <c r="G125" s="380">
        <v>0</v>
      </c>
      <c r="H125" s="387">
        <f t="shared" si="6"/>
        <v>101677</v>
      </c>
      <c r="I125" s="388">
        <f t="shared" si="7"/>
        <v>101677</v>
      </c>
      <c r="J125" s="381"/>
      <c r="K125" s="382" t="s">
        <v>58</v>
      </c>
      <c r="L125" s="383"/>
      <c r="M125" s="384" t="s">
        <v>427</v>
      </c>
      <c r="N125" s="383"/>
    </row>
    <row r="126" spans="1:14" s="385" customFormat="1" ht="43.5" customHeight="1">
      <c r="A126" s="386"/>
      <c r="B126" s="376" t="s">
        <v>681</v>
      </c>
      <c r="C126" s="377" t="s">
        <v>682</v>
      </c>
      <c r="D126" s="378">
        <v>10802</v>
      </c>
      <c r="E126" s="379">
        <v>35650</v>
      </c>
      <c r="F126" s="380"/>
      <c r="G126" s="380"/>
      <c r="H126" s="379">
        <v>35650</v>
      </c>
      <c r="I126" s="379">
        <v>35650</v>
      </c>
      <c r="J126" s="381"/>
      <c r="K126" s="382" t="s">
        <v>58</v>
      </c>
      <c r="L126" s="383"/>
      <c r="M126" s="384" t="s">
        <v>427</v>
      </c>
      <c r="N126" s="383"/>
    </row>
    <row r="127" spans="1:14" s="385" customFormat="1" ht="57" customHeight="1">
      <c r="A127" s="386"/>
      <c r="B127" s="376" t="s">
        <v>683</v>
      </c>
      <c r="C127" s="377" t="s">
        <v>684</v>
      </c>
      <c r="D127" s="378">
        <v>10802</v>
      </c>
      <c r="E127" s="379">
        <v>28000</v>
      </c>
      <c r="F127" s="380"/>
      <c r="G127" s="380"/>
      <c r="H127" s="379">
        <v>28000</v>
      </c>
      <c r="I127" s="379">
        <v>28000</v>
      </c>
      <c r="J127" s="381"/>
      <c r="K127" s="382" t="s">
        <v>58</v>
      </c>
      <c r="L127" s="383"/>
      <c r="M127" s="384" t="s">
        <v>427</v>
      </c>
      <c r="N127" s="383"/>
    </row>
    <row r="128" spans="1:14" s="385" customFormat="1" ht="58.5" customHeight="1">
      <c r="A128" s="386"/>
      <c r="B128" s="376" t="s">
        <v>685</v>
      </c>
      <c r="C128" s="377" t="s">
        <v>686</v>
      </c>
      <c r="D128" s="378">
        <v>10802</v>
      </c>
      <c r="E128" s="379">
        <v>12000</v>
      </c>
      <c r="F128" s="380"/>
      <c r="G128" s="380"/>
      <c r="H128" s="379">
        <v>12000</v>
      </c>
      <c r="I128" s="379">
        <v>12000</v>
      </c>
      <c r="J128" s="381"/>
      <c r="K128" s="382" t="s">
        <v>58</v>
      </c>
      <c r="L128" s="383"/>
      <c r="M128" s="384" t="s">
        <v>427</v>
      </c>
      <c r="N128" s="383"/>
    </row>
    <row r="129" spans="1:14" s="389" customFormat="1" ht="32.25">
      <c r="A129" s="386"/>
      <c r="B129" s="376" t="s">
        <v>687</v>
      </c>
      <c r="C129" s="377" t="s">
        <v>688</v>
      </c>
      <c r="D129" s="378">
        <v>10802</v>
      </c>
      <c r="E129" s="379">
        <v>12388</v>
      </c>
      <c r="F129" s="380"/>
      <c r="G129" s="380"/>
      <c r="H129" s="379">
        <v>12388</v>
      </c>
      <c r="I129" s="379">
        <v>12388</v>
      </c>
      <c r="J129" s="381"/>
      <c r="K129" s="382" t="s">
        <v>58</v>
      </c>
      <c r="L129" s="383"/>
      <c r="M129" s="384" t="s">
        <v>427</v>
      </c>
      <c r="N129" s="383"/>
    </row>
    <row r="130" spans="1:14" s="389" customFormat="1" ht="32.25">
      <c r="A130" s="386"/>
      <c r="B130" s="376" t="s">
        <v>689</v>
      </c>
      <c r="C130" s="377" t="s">
        <v>690</v>
      </c>
      <c r="D130" s="378">
        <v>10802</v>
      </c>
      <c r="E130" s="379">
        <v>37164</v>
      </c>
      <c r="F130" s="380"/>
      <c r="G130" s="380"/>
      <c r="H130" s="379">
        <v>37164</v>
      </c>
      <c r="I130" s="379">
        <v>37164</v>
      </c>
      <c r="J130" s="381"/>
      <c r="K130" s="382" t="s">
        <v>58</v>
      </c>
      <c r="L130" s="383"/>
      <c r="M130" s="384" t="s">
        <v>427</v>
      </c>
      <c r="N130" s="383"/>
    </row>
    <row r="131" spans="1:14" s="389" customFormat="1" ht="50.25" customHeight="1">
      <c r="A131" s="386"/>
      <c r="B131" s="376" t="s">
        <v>691</v>
      </c>
      <c r="C131" s="377" t="s">
        <v>692</v>
      </c>
      <c r="D131" s="378">
        <v>10802</v>
      </c>
      <c r="E131" s="379">
        <v>39600</v>
      </c>
      <c r="F131" s="380"/>
      <c r="G131" s="380"/>
      <c r="H131" s="379">
        <v>39600</v>
      </c>
      <c r="I131" s="379">
        <v>39600</v>
      </c>
      <c r="J131" s="381"/>
      <c r="K131" s="382" t="s">
        <v>58</v>
      </c>
      <c r="L131" s="383"/>
      <c r="M131" s="384" t="s">
        <v>427</v>
      </c>
      <c r="N131" s="383"/>
    </row>
    <row r="132" spans="1:14" s="389" customFormat="1" ht="50.25" customHeight="1">
      <c r="A132" s="386"/>
      <c r="B132" s="376" t="s">
        <v>693</v>
      </c>
      <c r="C132" s="377" t="s">
        <v>694</v>
      </c>
      <c r="D132" s="378">
        <v>10802</v>
      </c>
      <c r="E132" s="379">
        <v>37164</v>
      </c>
      <c r="F132" s="380"/>
      <c r="G132" s="380"/>
      <c r="H132" s="379">
        <v>37164</v>
      </c>
      <c r="I132" s="379">
        <v>37164</v>
      </c>
      <c r="J132" s="381"/>
      <c r="K132" s="382" t="s">
        <v>58</v>
      </c>
      <c r="L132" s="383"/>
      <c r="M132" s="384" t="s">
        <v>427</v>
      </c>
      <c r="N132" s="383"/>
    </row>
    <row r="133" spans="1:14" s="389" customFormat="1" ht="32.25">
      <c r="A133" s="386"/>
      <c r="B133" s="376" t="s">
        <v>695</v>
      </c>
      <c r="C133" s="377" t="s">
        <v>696</v>
      </c>
      <c r="D133" s="378">
        <v>10802</v>
      </c>
      <c r="E133" s="379">
        <v>28134</v>
      </c>
      <c r="F133" s="380"/>
      <c r="G133" s="380"/>
      <c r="H133" s="379">
        <v>28134</v>
      </c>
      <c r="I133" s="379">
        <v>28134</v>
      </c>
      <c r="J133" s="381"/>
      <c r="K133" s="382" t="s">
        <v>58</v>
      </c>
      <c r="L133" s="383"/>
      <c r="M133" s="384" t="s">
        <v>427</v>
      </c>
      <c r="N133" s="383"/>
    </row>
    <row r="134" spans="1:14" s="389" customFormat="1" ht="32.25">
      <c r="A134" s="386"/>
      <c r="B134" s="376" t="s">
        <v>697</v>
      </c>
      <c r="C134" s="377" t="s">
        <v>698</v>
      </c>
      <c r="D134" s="378">
        <v>10802</v>
      </c>
      <c r="E134" s="379">
        <v>3470</v>
      </c>
      <c r="F134" s="380"/>
      <c r="G134" s="380"/>
      <c r="H134" s="379">
        <v>3470</v>
      </c>
      <c r="I134" s="379">
        <v>3470</v>
      </c>
      <c r="J134" s="381"/>
      <c r="K134" s="382" t="s">
        <v>58</v>
      </c>
      <c r="L134" s="383"/>
      <c r="M134" s="384" t="s">
        <v>427</v>
      </c>
      <c r="N134" s="383"/>
    </row>
    <row r="135" spans="1:14" s="389" customFormat="1" ht="46.5">
      <c r="A135" s="386"/>
      <c r="B135" s="376" t="s">
        <v>699</v>
      </c>
      <c r="C135" s="377" t="s">
        <v>700</v>
      </c>
      <c r="D135" s="378">
        <v>10802</v>
      </c>
      <c r="E135" s="379">
        <v>1126</v>
      </c>
      <c r="F135" s="380"/>
      <c r="G135" s="380"/>
      <c r="H135" s="379">
        <v>1126</v>
      </c>
      <c r="I135" s="379">
        <v>1126</v>
      </c>
      <c r="J135" s="381"/>
      <c r="K135" s="382" t="s">
        <v>58</v>
      </c>
      <c r="L135" s="383"/>
      <c r="M135" s="384" t="s">
        <v>427</v>
      </c>
      <c r="N135" s="383"/>
    </row>
    <row r="136" spans="1:14" s="389" customFormat="1" ht="46.5">
      <c r="A136" s="386"/>
      <c r="B136" s="376" t="s">
        <v>701</v>
      </c>
      <c r="C136" s="377" t="s">
        <v>702</v>
      </c>
      <c r="D136" s="378">
        <v>10802</v>
      </c>
      <c r="E136" s="379">
        <v>470</v>
      </c>
      <c r="F136" s="380"/>
      <c r="G136" s="380"/>
      <c r="H136" s="379">
        <v>470</v>
      </c>
      <c r="I136" s="379">
        <v>470</v>
      </c>
      <c r="J136" s="381"/>
      <c r="K136" s="382" t="s">
        <v>58</v>
      </c>
      <c r="L136" s="383"/>
      <c r="M136" s="384" t="s">
        <v>427</v>
      </c>
      <c r="N136" s="383"/>
    </row>
    <row r="137" spans="1:14" s="389" customFormat="1" ht="32.25">
      <c r="A137" s="386"/>
      <c r="B137" s="376" t="s">
        <v>703</v>
      </c>
      <c r="C137" s="377" t="s">
        <v>704</v>
      </c>
      <c r="D137" s="378">
        <v>10802</v>
      </c>
      <c r="E137" s="379">
        <v>550</v>
      </c>
      <c r="F137" s="380"/>
      <c r="G137" s="380"/>
      <c r="H137" s="379">
        <v>550</v>
      </c>
      <c r="I137" s="379">
        <v>550</v>
      </c>
      <c r="J137" s="381"/>
      <c r="K137" s="382" t="s">
        <v>58</v>
      </c>
      <c r="L137" s="383"/>
      <c r="M137" s="384" t="s">
        <v>427</v>
      </c>
      <c r="N137" s="383"/>
    </row>
    <row r="138" spans="1:14" s="389" customFormat="1" ht="32.25">
      <c r="A138" s="386"/>
      <c r="B138" s="376" t="s">
        <v>705</v>
      </c>
      <c r="C138" s="377" t="s">
        <v>706</v>
      </c>
      <c r="D138" s="378">
        <v>10802</v>
      </c>
      <c r="E138" s="379">
        <v>850</v>
      </c>
      <c r="F138" s="380"/>
      <c r="G138" s="380"/>
      <c r="H138" s="379">
        <v>850</v>
      </c>
      <c r="I138" s="379">
        <v>850</v>
      </c>
      <c r="J138" s="381"/>
      <c r="K138" s="382" t="s">
        <v>58</v>
      </c>
      <c r="L138" s="383"/>
      <c r="M138" s="384" t="s">
        <v>427</v>
      </c>
      <c r="N138" s="383"/>
    </row>
    <row r="139" spans="1:14" s="389" customFormat="1" ht="32.25">
      <c r="A139" s="386"/>
      <c r="B139" s="376" t="s">
        <v>707</v>
      </c>
      <c r="C139" s="377" t="s">
        <v>696</v>
      </c>
      <c r="D139" s="378">
        <v>10802</v>
      </c>
      <c r="E139" s="379">
        <v>63757</v>
      </c>
      <c r="F139" s="380"/>
      <c r="G139" s="380"/>
      <c r="H139" s="379">
        <v>63757</v>
      </c>
      <c r="I139" s="379">
        <v>63757</v>
      </c>
      <c r="J139" s="381"/>
      <c r="K139" s="382" t="s">
        <v>58</v>
      </c>
      <c r="L139" s="383"/>
      <c r="M139" s="384" t="s">
        <v>427</v>
      </c>
      <c r="N139" s="383"/>
    </row>
    <row r="140" spans="1:14" s="389" customFormat="1" ht="46.5">
      <c r="A140" s="386"/>
      <c r="B140" s="376" t="s">
        <v>708</v>
      </c>
      <c r="C140" s="377" t="s">
        <v>709</v>
      </c>
      <c r="D140" s="378">
        <v>10803</v>
      </c>
      <c r="E140" s="379">
        <v>121677</v>
      </c>
      <c r="F140" s="380"/>
      <c r="G140" s="380"/>
      <c r="H140" s="379">
        <v>121677</v>
      </c>
      <c r="I140" s="379">
        <v>121677</v>
      </c>
      <c r="J140" s="381"/>
      <c r="K140" s="382" t="s">
        <v>58</v>
      </c>
      <c r="L140" s="383"/>
      <c r="M140" s="384" t="s">
        <v>427</v>
      </c>
      <c r="N140" s="383"/>
    </row>
    <row r="141" spans="1:14" s="389" customFormat="1" ht="46.5">
      <c r="A141" s="386"/>
      <c r="B141" s="376" t="s">
        <v>710</v>
      </c>
      <c r="C141" s="377" t="s">
        <v>711</v>
      </c>
      <c r="D141" s="378">
        <v>10803</v>
      </c>
      <c r="E141" s="379">
        <v>39000</v>
      </c>
      <c r="F141" s="380"/>
      <c r="G141" s="380"/>
      <c r="H141" s="379">
        <v>39000</v>
      </c>
      <c r="I141" s="379">
        <v>39000</v>
      </c>
      <c r="J141" s="381"/>
      <c r="K141" s="382" t="s">
        <v>58</v>
      </c>
      <c r="L141" s="383"/>
      <c r="M141" s="384" t="s">
        <v>427</v>
      </c>
      <c r="N141" s="383"/>
    </row>
    <row r="142" spans="1:14" s="389" customFormat="1" ht="32.25">
      <c r="A142" s="386"/>
      <c r="B142" s="376" t="s">
        <v>712</v>
      </c>
      <c r="C142" s="377" t="s">
        <v>713</v>
      </c>
      <c r="D142" s="378">
        <v>10803</v>
      </c>
      <c r="E142" s="379">
        <v>37164</v>
      </c>
      <c r="F142" s="380"/>
      <c r="G142" s="380"/>
      <c r="H142" s="379">
        <v>37164</v>
      </c>
      <c r="I142" s="379">
        <v>37164</v>
      </c>
      <c r="J142" s="381"/>
      <c r="K142" s="382" t="s">
        <v>58</v>
      </c>
      <c r="L142" s="383"/>
      <c r="M142" s="384" t="s">
        <v>427</v>
      </c>
      <c r="N142" s="383"/>
    </row>
    <row r="143" spans="1:14" s="389" customFormat="1" ht="46.5">
      <c r="A143" s="386"/>
      <c r="B143" s="376" t="s">
        <v>714</v>
      </c>
      <c r="C143" s="377" t="s">
        <v>715</v>
      </c>
      <c r="D143" s="378">
        <v>10803</v>
      </c>
      <c r="E143" s="379">
        <v>51564</v>
      </c>
      <c r="F143" s="380"/>
      <c r="G143" s="380"/>
      <c r="H143" s="379">
        <v>51564</v>
      </c>
      <c r="I143" s="379">
        <v>51564</v>
      </c>
      <c r="J143" s="381"/>
      <c r="K143" s="382" t="s">
        <v>58</v>
      </c>
      <c r="L143" s="383"/>
      <c r="M143" s="384" t="s">
        <v>427</v>
      </c>
      <c r="N143" s="383"/>
    </row>
    <row r="144" spans="1:14" s="389" customFormat="1" ht="32.25">
      <c r="A144" s="386"/>
      <c r="B144" s="376" t="s">
        <v>716</v>
      </c>
      <c r="C144" s="377" t="s">
        <v>717</v>
      </c>
      <c r="D144" s="378">
        <v>10803</v>
      </c>
      <c r="E144" s="379">
        <v>24776</v>
      </c>
      <c r="F144" s="380"/>
      <c r="G144" s="380"/>
      <c r="H144" s="379">
        <v>24776</v>
      </c>
      <c r="I144" s="379">
        <v>24776</v>
      </c>
      <c r="J144" s="381"/>
      <c r="K144" s="382" t="s">
        <v>58</v>
      </c>
      <c r="L144" s="383"/>
      <c r="M144" s="384" t="s">
        <v>427</v>
      </c>
      <c r="N144" s="383"/>
    </row>
    <row r="145" spans="1:14" s="389" customFormat="1" ht="40.5" customHeight="1">
      <c r="A145" s="386"/>
      <c r="B145" s="376" t="s">
        <v>718</v>
      </c>
      <c r="C145" s="390" t="s">
        <v>717</v>
      </c>
      <c r="D145" s="378">
        <v>10803</v>
      </c>
      <c r="E145" s="379">
        <v>12000</v>
      </c>
      <c r="F145" s="380"/>
      <c r="G145" s="380"/>
      <c r="H145" s="379">
        <v>12000</v>
      </c>
      <c r="I145" s="379">
        <v>12000</v>
      </c>
      <c r="J145" s="381"/>
      <c r="K145" s="382" t="s">
        <v>58</v>
      </c>
      <c r="L145" s="383"/>
      <c r="M145" s="384" t="s">
        <v>427</v>
      </c>
      <c r="N145" s="383"/>
    </row>
    <row r="146" spans="1:14" s="389" customFormat="1" ht="40.5" customHeight="1">
      <c r="A146" s="386"/>
      <c r="B146" s="376" t="s">
        <v>719</v>
      </c>
      <c r="C146" s="390" t="s">
        <v>698</v>
      </c>
      <c r="D146" s="378">
        <v>10803</v>
      </c>
      <c r="E146" s="379">
        <v>2100</v>
      </c>
      <c r="F146" s="380"/>
      <c r="G146" s="380"/>
      <c r="H146" s="379">
        <v>2100</v>
      </c>
      <c r="I146" s="379">
        <v>2100</v>
      </c>
      <c r="J146" s="381"/>
      <c r="K146" s="382" t="s">
        <v>58</v>
      </c>
      <c r="L146" s="383"/>
      <c r="M146" s="384" t="s">
        <v>427</v>
      </c>
      <c r="N146" s="383"/>
    </row>
    <row r="147" spans="1:14" s="389" customFormat="1" ht="45.75" customHeight="1">
      <c r="A147" s="386"/>
      <c r="B147" s="376" t="s">
        <v>720</v>
      </c>
      <c r="C147" s="390" t="s">
        <v>698</v>
      </c>
      <c r="D147" s="378">
        <v>10803</v>
      </c>
      <c r="E147" s="379">
        <v>3470</v>
      </c>
      <c r="F147" s="380"/>
      <c r="G147" s="380"/>
      <c r="H147" s="379">
        <v>3470</v>
      </c>
      <c r="I147" s="379">
        <v>3470</v>
      </c>
      <c r="J147" s="381"/>
      <c r="K147" s="382" t="s">
        <v>58</v>
      </c>
      <c r="L147" s="383"/>
      <c r="M147" s="384" t="s">
        <v>427</v>
      </c>
      <c r="N147" s="383"/>
    </row>
    <row r="148" spans="1:14" s="389" customFormat="1" ht="45.75" customHeight="1">
      <c r="A148" s="386"/>
      <c r="B148" s="376" t="s">
        <v>721</v>
      </c>
      <c r="C148" s="390" t="s">
        <v>696</v>
      </c>
      <c r="D148" s="378">
        <v>10803</v>
      </c>
      <c r="E148" s="379">
        <v>520</v>
      </c>
      <c r="F148" s="380"/>
      <c r="G148" s="380"/>
      <c r="H148" s="379">
        <v>520</v>
      </c>
      <c r="I148" s="379">
        <v>520</v>
      </c>
      <c r="J148" s="381"/>
      <c r="K148" s="382" t="s">
        <v>58</v>
      </c>
      <c r="L148" s="383"/>
      <c r="M148" s="384" t="s">
        <v>427</v>
      </c>
      <c r="N148" s="383"/>
    </row>
    <row r="149" spans="1:14" s="389" customFormat="1" ht="45.75" customHeight="1">
      <c r="A149" s="386"/>
      <c r="B149" s="376" t="s">
        <v>722</v>
      </c>
      <c r="C149" s="390" t="s">
        <v>723</v>
      </c>
      <c r="D149" s="378">
        <v>10803</v>
      </c>
      <c r="E149" s="379">
        <v>50000</v>
      </c>
      <c r="F149" s="380"/>
      <c r="G149" s="380"/>
      <c r="H149" s="379">
        <v>50000</v>
      </c>
      <c r="I149" s="379">
        <v>50000</v>
      </c>
      <c r="J149" s="381"/>
      <c r="K149" s="382" t="s">
        <v>58</v>
      </c>
      <c r="L149" s="383"/>
      <c r="M149" s="384" t="s">
        <v>427</v>
      </c>
      <c r="N149" s="383"/>
    </row>
    <row r="150" spans="1:14" s="389" customFormat="1" ht="45.75" customHeight="1">
      <c r="A150" s="386"/>
      <c r="B150" s="376" t="s">
        <v>724</v>
      </c>
      <c r="C150" s="390" t="s">
        <v>725</v>
      </c>
      <c r="D150" s="378">
        <v>10803</v>
      </c>
      <c r="E150" s="379">
        <v>24000</v>
      </c>
      <c r="F150" s="380"/>
      <c r="G150" s="380"/>
      <c r="H150" s="379">
        <v>24000</v>
      </c>
      <c r="I150" s="379">
        <v>24000</v>
      </c>
      <c r="J150" s="381"/>
      <c r="K150" s="382" t="s">
        <v>58</v>
      </c>
      <c r="L150" s="383"/>
      <c r="M150" s="384" t="s">
        <v>427</v>
      </c>
      <c r="N150" s="383"/>
    </row>
    <row r="151" spans="1:14" s="389" customFormat="1" ht="45.75" customHeight="1">
      <c r="A151" s="386"/>
      <c r="B151" s="376" t="s">
        <v>726</v>
      </c>
      <c r="C151" s="390" t="s">
        <v>727</v>
      </c>
      <c r="D151" s="378">
        <v>10803</v>
      </c>
      <c r="E151" s="379">
        <v>890</v>
      </c>
      <c r="F151" s="380"/>
      <c r="G151" s="380"/>
      <c r="H151" s="379">
        <v>890</v>
      </c>
      <c r="I151" s="379">
        <v>890</v>
      </c>
      <c r="J151" s="381"/>
      <c r="K151" s="382" t="s">
        <v>58</v>
      </c>
      <c r="L151" s="383"/>
      <c r="M151" s="384" t="s">
        <v>427</v>
      </c>
      <c r="N151" s="383"/>
    </row>
    <row r="152" spans="1:14" s="389" customFormat="1" ht="45.75" customHeight="1">
      <c r="A152" s="386"/>
      <c r="B152" s="376" t="s">
        <v>728</v>
      </c>
      <c r="C152" s="390" t="s">
        <v>729</v>
      </c>
      <c r="D152" s="378">
        <v>10803</v>
      </c>
      <c r="E152" s="379">
        <v>2320</v>
      </c>
      <c r="F152" s="380"/>
      <c r="G152" s="380"/>
      <c r="H152" s="379">
        <v>2320</v>
      </c>
      <c r="I152" s="379">
        <v>2320</v>
      </c>
      <c r="J152" s="381"/>
      <c r="K152" s="382" t="s">
        <v>58</v>
      </c>
      <c r="L152" s="383"/>
      <c r="M152" s="384" t="s">
        <v>427</v>
      </c>
      <c r="N152" s="383"/>
    </row>
    <row r="153" spans="1:14" s="389" customFormat="1" ht="45.75" customHeight="1">
      <c r="A153" s="386"/>
      <c r="B153" s="376" t="s">
        <v>730</v>
      </c>
      <c r="C153" s="390" t="s">
        <v>731</v>
      </c>
      <c r="D153" s="378">
        <v>10803</v>
      </c>
      <c r="E153" s="379">
        <v>1840</v>
      </c>
      <c r="F153" s="380"/>
      <c r="G153" s="380"/>
      <c r="H153" s="379">
        <v>1840</v>
      </c>
      <c r="I153" s="379">
        <v>1840</v>
      </c>
      <c r="J153" s="381"/>
      <c r="K153" s="382" t="s">
        <v>58</v>
      </c>
      <c r="L153" s="383"/>
      <c r="M153" s="384" t="s">
        <v>427</v>
      </c>
      <c r="N153" s="383"/>
    </row>
    <row r="154" spans="1:14" s="389" customFormat="1" ht="45.75" customHeight="1">
      <c r="A154" s="386"/>
      <c r="B154" s="376" t="s">
        <v>732</v>
      </c>
      <c r="C154" s="390" t="s">
        <v>733</v>
      </c>
      <c r="D154" s="378">
        <v>10803</v>
      </c>
      <c r="E154" s="379">
        <v>600</v>
      </c>
      <c r="F154" s="380"/>
      <c r="G154" s="380"/>
      <c r="H154" s="379">
        <v>600</v>
      </c>
      <c r="I154" s="379">
        <v>600</v>
      </c>
      <c r="J154" s="381"/>
      <c r="K154" s="382" t="s">
        <v>58</v>
      </c>
      <c r="L154" s="383"/>
      <c r="M154" s="384" t="s">
        <v>427</v>
      </c>
      <c r="N154" s="383"/>
    </row>
    <row r="155" spans="1:14" s="389" customFormat="1" ht="45.75" customHeight="1">
      <c r="A155" s="386"/>
      <c r="B155" s="376" t="s">
        <v>734</v>
      </c>
      <c r="C155" s="390" t="s">
        <v>735</v>
      </c>
      <c r="D155" s="378">
        <v>10803</v>
      </c>
      <c r="E155" s="379">
        <v>520</v>
      </c>
      <c r="F155" s="380"/>
      <c r="G155" s="380"/>
      <c r="H155" s="379">
        <v>520</v>
      </c>
      <c r="I155" s="379">
        <v>520</v>
      </c>
      <c r="J155" s="381"/>
      <c r="K155" s="382" t="s">
        <v>58</v>
      </c>
      <c r="L155" s="383"/>
      <c r="M155" s="384" t="s">
        <v>427</v>
      </c>
      <c r="N155" s="383"/>
    </row>
    <row r="156" spans="1:14" s="389" customFormat="1" ht="45.75" customHeight="1">
      <c r="A156" s="386"/>
      <c r="B156" s="376" t="s">
        <v>736</v>
      </c>
      <c r="C156" s="390" t="s">
        <v>737</v>
      </c>
      <c r="D156" s="378">
        <v>10803</v>
      </c>
      <c r="E156" s="379">
        <v>32500</v>
      </c>
      <c r="F156" s="380"/>
      <c r="G156" s="380"/>
      <c r="H156" s="379">
        <v>32500</v>
      </c>
      <c r="I156" s="379">
        <v>32500</v>
      </c>
      <c r="J156" s="381"/>
      <c r="K156" s="382" t="s">
        <v>58</v>
      </c>
      <c r="L156" s="383"/>
      <c r="M156" s="384" t="s">
        <v>427</v>
      </c>
      <c r="N156" s="383"/>
    </row>
    <row r="157" spans="1:14" s="389" customFormat="1" ht="45.75" customHeight="1">
      <c r="A157" s="386"/>
      <c r="B157" s="376" t="s">
        <v>738</v>
      </c>
      <c r="C157" s="390" t="s">
        <v>739</v>
      </c>
      <c r="D157" s="378">
        <v>10803</v>
      </c>
      <c r="E157" s="379">
        <v>5500</v>
      </c>
      <c r="F157" s="391"/>
      <c r="G157" s="391"/>
      <c r="H157" s="379">
        <v>5500</v>
      </c>
      <c r="I157" s="379">
        <v>5500</v>
      </c>
      <c r="J157" s="381"/>
      <c r="K157" s="382" t="s">
        <v>58</v>
      </c>
      <c r="L157" s="383"/>
      <c r="M157" s="384" t="s">
        <v>427</v>
      </c>
      <c r="N157" s="383"/>
    </row>
    <row r="158" spans="1:14" s="389" customFormat="1" ht="45.75" customHeight="1">
      <c r="A158" s="386"/>
      <c r="B158" s="376" t="s">
        <v>740</v>
      </c>
      <c r="C158" s="390" t="s">
        <v>741</v>
      </c>
      <c r="D158" s="378">
        <v>10803</v>
      </c>
      <c r="E158" s="379">
        <v>22750</v>
      </c>
      <c r="F158" s="391"/>
      <c r="G158" s="391"/>
      <c r="H158" s="379">
        <v>22750</v>
      </c>
      <c r="I158" s="379">
        <v>22750</v>
      </c>
      <c r="J158" s="381"/>
      <c r="K158" s="382" t="s">
        <v>58</v>
      </c>
      <c r="L158" s="383"/>
      <c r="M158" s="384" t="s">
        <v>427</v>
      </c>
      <c r="N158" s="383"/>
    </row>
    <row r="159" spans="1:14" s="389" customFormat="1" ht="45.75" customHeight="1">
      <c r="A159" s="386"/>
      <c r="B159" s="376" t="s">
        <v>742</v>
      </c>
      <c r="C159" s="390" t="s">
        <v>743</v>
      </c>
      <c r="D159" s="378">
        <v>10803</v>
      </c>
      <c r="E159" s="379">
        <v>37164</v>
      </c>
      <c r="F159" s="391"/>
      <c r="G159" s="391"/>
      <c r="H159" s="379">
        <v>37164</v>
      </c>
      <c r="I159" s="379">
        <v>37164</v>
      </c>
      <c r="J159" s="381"/>
      <c r="K159" s="382" t="s">
        <v>58</v>
      </c>
      <c r="L159" s="383"/>
      <c r="M159" s="384" t="s">
        <v>427</v>
      </c>
      <c r="N159" s="383"/>
    </row>
    <row r="160" spans="1:14" s="389" customFormat="1" ht="45.75" customHeight="1">
      <c r="A160" s="386"/>
      <c r="B160" s="376" t="s">
        <v>744</v>
      </c>
      <c r="C160" s="390" t="s">
        <v>745</v>
      </c>
      <c r="D160" s="378">
        <v>10803</v>
      </c>
      <c r="E160" s="379">
        <v>37164</v>
      </c>
      <c r="F160" s="391"/>
      <c r="G160" s="391"/>
      <c r="H160" s="379">
        <v>37164</v>
      </c>
      <c r="I160" s="379">
        <v>37164</v>
      </c>
      <c r="J160" s="381"/>
      <c r="K160" s="382" t="s">
        <v>58</v>
      </c>
      <c r="L160" s="383"/>
      <c r="M160" s="384" t="s">
        <v>427</v>
      </c>
      <c r="N160" s="383"/>
    </row>
    <row r="161" spans="1:14" s="389" customFormat="1" ht="45.75" customHeight="1">
      <c r="A161" s="386"/>
      <c r="B161" s="376" t="s">
        <v>746</v>
      </c>
      <c r="C161" s="390" t="s">
        <v>747</v>
      </c>
      <c r="D161" s="378">
        <v>10803</v>
      </c>
      <c r="E161" s="379">
        <v>51564</v>
      </c>
      <c r="F161" s="391"/>
      <c r="G161" s="391"/>
      <c r="H161" s="379">
        <v>51564</v>
      </c>
      <c r="I161" s="379">
        <v>51564</v>
      </c>
      <c r="J161" s="381"/>
      <c r="K161" s="382" t="s">
        <v>58</v>
      </c>
      <c r="L161" s="383"/>
      <c r="M161" s="384" t="s">
        <v>427</v>
      </c>
      <c r="N161" s="383"/>
    </row>
    <row r="162" spans="1:14" s="389" customFormat="1" ht="45.75" customHeight="1">
      <c r="A162" s="386"/>
      <c r="B162" s="376" t="s">
        <v>748</v>
      </c>
      <c r="C162" s="390" t="s">
        <v>749</v>
      </c>
      <c r="D162" s="378">
        <v>10803</v>
      </c>
      <c r="E162" s="379">
        <v>29000</v>
      </c>
      <c r="F162" s="391"/>
      <c r="G162" s="391"/>
      <c r="H162" s="379">
        <v>29000</v>
      </c>
      <c r="I162" s="379">
        <v>29000</v>
      </c>
      <c r="J162" s="381"/>
      <c r="K162" s="382" t="s">
        <v>58</v>
      </c>
      <c r="L162" s="383"/>
      <c r="M162" s="384" t="s">
        <v>427</v>
      </c>
      <c r="N162" s="383"/>
    </row>
    <row r="163" spans="1:14" s="389" customFormat="1" ht="45.75" customHeight="1">
      <c r="A163" s="386"/>
      <c r="B163" s="376" t="s">
        <v>750</v>
      </c>
      <c r="C163" s="390" t="s">
        <v>751</v>
      </c>
      <c r="D163" s="378">
        <v>10803</v>
      </c>
      <c r="E163" s="379">
        <v>390</v>
      </c>
      <c r="F163" s="391"/>
      <c r="G163" s="391"/>
      <c r="H163" s="379">
        <v>390</v>
      </c>
      <c r="I163" s="379">
        <v>390</v>
      </c>
      <c r="J163" s="381"/>
      <c r="K163" s="382" t="s">
        <v>58</v>
      </c>
      <c r="L163" s="383"/>
      <c r="M163" s="384" t="s">
        <v>427</v>
      </c>
      <c r="N163" s="383"/>
    </row>
    <row r="164" spans="1:14" s="389" customFormat="1" ht="45.75" customHeight="1">
      <c r="A164" s="386"/>
      <c r="B164" s="376" t="s">
        <v>752</v>
      </c>
      <c r="C164" s="390" t="s">
        <v>698</v>
      </c>
      <c r="D164" s="378">
        <v>10803</v>
      </c>
      <c r="E164" s="379">
        <v>3002</v>
      </c>
      <c r="F164" s="391"/>
      <c r="G164" s="391"/>
      <c r="H164" s="379">
        <v>3002</v>
      </c>
      <c r="I164" s="379">
        <v>3002</v>
      </c>
      <c r="J164" s="381"/>
      <c r="K164" s="382" t="s">
        <v>58</v>
      </c>
      <c r="L164" s="383"/>
      <c r="M164" s="384" t="s">
        <v>427</v>
      </c>
      <c r="N164" s="383"/>
    </row>
    <row r="165" spans="1:14" s="389" customFormat="1" ht="45.75" customHeight="1">
      <c r="A165" s="386"/>
      <c r="B165" s="376" t="s">
        <v>753</v>
      </c>
      <c r="C165" s="390" t="s">
        <v>754</v>
      </c>
      <c r="D165" s="378">
        <v>10803</v>
      </c>
      <c r="E165" s="379">
        <v>1850</v>
      </c>
      <c r="F165" s="391"/>
      <c r="G165" s="391"/>
      <c r="H165" s="379">
        <v>1850</v>
      </c>
      <c r="I165" s="379">
        <v>1850</v>
      </c>
      <c r="J165" s="381"/>
      <c r="K165" s="382" t="s">
        <v>58</v>
      </c>
      <c r="L165" s="383"/>
      <c r="M165" s="384" t="s">
        <v>427</v>
      </c>
      <c r="N165" s="383"/>
    </row>
    <row r="166" spans="1:14" s="389" customFormat="1" ht="45.75" customHeight="1">
      <c r="A166" s="386"/>
      <c r="B166" s="376" t="s">
        <v>755</v>
      </c>
      <c r="C166" s="390" t="s">
        <v>698</v>
      </c>
      <c r="D166" s="378">
        <v>10803</v>
      </c>
      <c r="E166" s="379">
        <v>1306</v>
      </c>
      <c r="F166" s="391"/>
      <c r="G166" s="391"/>
      <c r="H166" s="379">
        <v>1306</v>
      </c>
      <c r="I166" s="379">
        <v>1306</v>
      </c>
      <c r="J166" s="381"/>
      <c r="K166" s="382" t="s">
        <v>58</v>
      </c>
      <c r="L166" s="383"/>
      <c r="M166" s="384" t="s">
        <v>427</v>
      </c>
      <c r="N166" s="383"/>
    </row>
    <row r="167" spans="1:14" s="389" customFormat="1" ht="45.75" customHeight="1">
      <c r="A167" s="386"/>
      <c r="B167" s="376" t="s">
        <v>756</v>
      </c>
      <c r="C167" s="390" t="s">
        <v>709</v>
      </c>
      <c r="D167" s="378">
        <v>10803</v>
      </c>
      <c r="E167" s="379">
        <v>178558</v>
      </c>
      <c r="F167" s="391"/>
      <c r="G167" s="391"/>
      <c r="H167" s="379">
        <v>178558</v>
      </c>
      <c r="I167" s="379">
        <v>178558</v>
      </c>
      <c r="J167" s="381"/>
      <c r="K167" s="382" t="s">
        <v>58</v>
      </c>
      <c r="L167" s="383"/>
      <c r="M167" s="384" t="s">
        <v>427</v>
      </c>
      <c r="N167" s="383"/>
    </row>
    <row r="168" spans="1:14" s="389" customFormat="1" ht="45.75" customHeight="1">
      <c r="A168" s="386"/>
      <c r="B168" s="376" t="s">
        <v>757</v>
      </c>
      <c r="C168" s="390" t="s">
        <v>758</v>
      </c>
      <c r="D168" s="378">
        <v>10803</v>
      </c>
      <c r="E168" s="379">
        <v>23500</v>
      </c>
      <c r="F168" s="391"/>
      <c r="G168" s="391"/>
      <c r="H168" s="379">
        <v>23500</v>
      </c>
      <c r="I168" s="379">
        <v>23500</v>
      </c>
      <c r="J168" s="381"/>
      <c r="K168" s="382" t="s">
        <v>58</v>
      </c>
      <c r="L168" s="383"/>
      <c r="M168" s="384" t="s">
        <v>427</v>
      </c>
      <c r="N168" s="383"/>
    </row>
    <row r="169" spans="1:14" s="389" customFormat="1" ht="45.75" customHeight="1">
      <c r="A169" s="386"/>
      <c r="B169" s="376" t="s">
        <v>759</v>
      </c>
      <c r="C169" s="390" t="s">
        <v>696</v>
      </c>
      <c r="D169" s="378">
        <v>10803</v>
      </c>
      <c r="E169" s="379">
        <v>18596</v>
      </c>
      <c r="F169" s="391"/>
      <c r="G169" s="391"/>
      <c r="H169" s="379">
        <v>18596</v>
      </c>
      <c r="I169" s="379">
        <v>18596</v>
      </c>
      <c r="J169" s="381"/>
      <c r="K169" s="382" t="s">
        <v>58</v>
      </c>
      <c r="L169" s="383"/>
      <c r="M169" s="384" t="s">
        <v>427</v>
      </c>
      <c r="N169" s="383"/>
    </row>
    <row r="170" spans="1:14" s="389" customFormat="1" ht="45.75" customHeight="1">
      <c r="A170" s="386"/>
      <c r="B170" s="376" t="s">
        <v>760</v>
      </c>
      <c r="C170" s="390" t="s">
        <v>684</v>
      </c>
      <c r="D170" s="378">
        <v>10803</v>
      </c>
      <c r="E170" s="379">
        <v>28000</v>
      </c>
      <c r="F170" s="391"/>
      <c r="G170" s="391"/>
      <c r="H170" s="379">
        <v>28000</v>
      </c>
      <c r="I170" s="379">
        <v>28000</v>
      </c>
      <c r="J170" s="381"/>
      <c r="K170" s="382" t="s">
        <v>58</v>
      </c>
      <c r="L170" s="383"/>
      <c r="M170" s="384" t="s">
        <v>427</v>
      </c>
      <c r="N170" s="383"/>
    </row>
    <row r="171" spans="1:14" s="389" customFormat="1" ht="45.75" customHeight="1">
      <c r="A171" s="386"/>
      <c r="B171" s="376" t="s">
        <v>761</v>
      </c>
      <c r="C171" s="377" t="s">
        <v>682</v>
      </c>
      <c r="D171" s="378">
        <v>10803</v>
      </c>
      <c r="E171" s="379">
        <v>32446</v>
      </c>
      <c r="F171" s="391"/>
      <c r="G171" s="391"/>
      <c r="H171" s="379">
        <v>32446</v>
      </c>
      <c r="I171" s="379">
        <v>32446</v>
      </c>
      <c r="J171" s="381"/>
      <c r="K171" s="382" t="s">
        <v>58</v>
      </c>
      <c r="L171" s="383"/>
      <c r="M171" s="384" t="s">
        <v>427</v>
      </c>
      <c r="N171" s="383"/>
    </row>
    <row r="172" spans="1:14" s="389" customFormat="1" ht="45.75" customHeight="1">
      <c r="A172" s="386"/>
      <c r="B172" s="376" t="s">
        <v>762</v>
      </c>
      <c r="C172" s="390" t="s">
        <v>735</v>
      </c>
      <c r="D172" s="378">
        <v>10803</v>
      </c>
      <c r="E172" s="379">
        <v>33700</v>
      </c>
      <c r="F172" s="391"/>
      <c r="G172" s="391"/>
      <c r="H172" s="379">
        <v>33700</v>
      </c>
      <c r="I172" s="379">
        <v>33700</v>
      </c>
      <c r="J172" s="381"/>
      <c r="K172" s="382" t="s">
        <v>58</v>
      </c>
      <c r="L172" s="383"/>
      <c r="M172" s="384" t="s">
        <v>427</v>
      </c>
      <c r="N172" s="383"/>
    </row>
    <row r="173" spans="1:14" s="389" customFormat="1" ht="45.75" customHeight="1">
      <c r="A173" s="386"/>
      <c r="B173" s="376" t="s">
        <v>763</v>
      </c>
      <c r="C173" s="390" t="s">
        <v>698</v>
      </c>
      <c r="D173" s="378">
        <v>10803</v>
      </c>
      <c r="E173" s="379">
        <v>2340</v>
      </c>
      <c r="F173" s="391"/>
      <c r="G173" s="391"/>
      <c r="H173" s="379">
        <v>2340</v>
      </c>
      <c r="I173" s="379">
        <v>2340</v>
      </c>
      <c r="J173" s="381"/>
      <c r="K173" s="382" t="s">
        <v>58</v>
      </c>
      <c r="L173" s="383"/>
      <c r="M173" s="384" t="s">
        <v>427</v>
      </c>
      <c r="N173" s="383"/>
    </row>
    <row r="174" spans="1:14" s="389" customFormat="1" ht="45.75" customHeight="1">
      <c r="A174" s="386"/>
      <c r="B174" s="376" t="s">
        <v>764</v>
      </c>
      <c r="C174" s="390" t="s">
        <v>765</v>
      </c>
      <c r="D174" s="378">
        <v>10803</v>
      </c>
      <c r="E174" s="379">
        <v>1200</v>
      </c>
      <c r="F174" s="391"/>
      <c r="G174" s="391"/>
      <c r="H174" s="379">
        <v>1200</v>
      </c>
      <c r="I174" s="379">
        <v>1200</v>
      </c>
      <c r="J174" s="381"/>
      <c r="K174" s="382" t="s">
        <v>58</v>
      </c>
      <c r="L174" s="383"/>
      <c r="M174" s="384" t="s">
        <v>427</v>
      </c>
      <c r="N174" s="383"/>
    </row>
    <row r="175" spans="1:14" s="389" customFormat="1" ht="45.75" customHeight="1">
      <c r="A175" s="386"/>
      <c r="B175" s="392" t="s">
        <v>766</v>
      </c>
      <c r="C175" s="390" t="s">
        <v>767</v>
      </c>
      <c r="D175" s="378">
        <v>10804</v>
      </c>
      <c r="E175" s="393">
        <v>37164</v>
      </c>
      <c r="F175" s="391"/>
      <c r="G175" s="391"/>
      <c r="H175" s="393">
        <v>37164</v>
      </c>
      <c r="I175" s="393">
        <v>37164</v>
      </c>
      <c r="J175" s="381"/>
      <c r="K175" s="382" t="s">
        <v>58</v>
      </c>
      <c r="L175" s="383"/>
      <c r="M175" s="384" t="s">
        <v>427</v>
      </c>
      <c r="N175" s="383"/>
    </row>
    <row r="176" spans="1:14" s="389" customFormat="1" ht="45.75" customHeight="1">
      <c r="A176" s="386"/>
      <c r="B176" s="392" t="s">
        <v>768</v>
      </c>
      <c r="C176" s="390" t="s">
        <v>769</v>
      </c>
      <c r="D176" s="378">
        <v>10804</v>
      </c>
      <c r="E176" s="393">
        <v>37164</v>
      </c>
      <c r="F176" s="391"/>
      <c r="G176" s="391"/>
      <c r="H176" s="393">
        <v>37164</v>
      </c>
      <c r="I176" s="393">
        <v>37164</v>
      </c>
      <c r="J176" s="381"/>
      <c r="K176" s="382" t="s">
        <v>58</v>
      </c>
      <c r="L176" s="383"/>
      <c r="M176" s="384" t="s">
        <v>427</v>
      </c>
      <c r="N176" s="383"/>
    </row>
    <row r="177" spans="1:14" s="389" customFormat="1" ht="45.75" customHeight="1">
      <c r="A177" s="386"/>
      <c r="B177" s="392" t="s">
        <v>770</v>
      </c>
      <c r="C177" s="390" t="s">
        <v>698</v>
      </c>
      <c r="D177" s="378">
        <v>10804</v>
      </c>
      <c r="E177" s="393">
        <v>440</v>
      </c>
      <c r="F177" s="391"/>
      <c r="G177" s="391"/>
      <c r="H177" s="393">
        <v>440</v>
      </c>
      <c r="I177" s="393">
        <v>440</v>
      </c>
      <c r="J177" s="381"/>
      <c r="K177" s="382" t="s">
        <v>58</v>
      </c>
      <c r="L177" s="383"/>
      <c r="M177" s="384" t="s">
        <v>427</v>
      </c>
      <c r="N177" s="383"/>
    </row>
    <row r="178" spans="1:14" s="389" customFormat="1" ht="45.75" customHeight="1">
      <c r="A178" s="386"/>
      <c r="B178" s="392" t="s">
        <v>771</v>
      </c>
      <c r="C178" s="390" t="s">
        <v>772</v>
      </c>
      <c r="D178" s="378">
        <v>10804</v>
      </c>
      <c r="E178" s="393">
        <v>37164</v>
      </c>
      <c r="F178" s="391"/>
      <c r="G178" s="391"/>
      <c r="H178" s="393">
        <v>37164</v>
      </c>
      <c r="I178" s="393">
        <v>37164</v>
      </c>
      <c r="J178" s="381"/>
      <c r="K178" s="382" t="s">
        <v>58</v>
      </c>
      <c r="L178" s="383"/>
      <c r="M178" s="384" t="s">
        <v>427</v>
      </c>
      <c r="N178" s="383"/>
    </row>
    <row r="179" spans="1:14" s="389" customFormat="1" ht="45.75" customHeight="1">
      <c r="A179" s="386"/>
      <c r="B179" s="392" t="s">
        <v>773</v>
      </c>
      <c r="C179" s="390" t="s">
        <v>774</v>
      </c>
      <c r="D179" s="378">
        <v>10804</v>
      </c>
      <c r="E179" s="393">
        <v>37164</v>
      </c>
      <c r="F179" s="391"/>
      <c r="G179" s="391"/>
      <c r="H179" s="393">
        <v>37164</v>
      </c>
      <c r="I179" s="393">
        <v>37164</v>
      </c>
      <c r="J179" s="381"/>
      <c r="K179" s="382" t="s">
        <v>58</v>
      </c>
      <c r="L179" s="383"/>
      <c r="M179" s="384" t="s">
        <v>427</v>
      </c>
      <c r="N179" s="383"/>
    </row>
    <row r="180" spans="1:14" s="389" customFormat="1" ht="45.75" customHeight="1">
      <c r="A180" s="386"/>
      <c r="B180" s="392" t="s">
        <v>775</v>
      </c>
      <c r="C180" s="390" t="s">
        <v>776</v>
      </c>
      <c r="D180" s="378">
        <v>10804</v>
      </c>
      <c r="E180" s="393">
        <v>16752</v>
      </c>
      <c r="F180" s="391"/>
      <c r="G180" s="391"/>
      <c r="H180" s="393">
        <v>16752</v>
      </c>
      <c r="I180" s="393">
        <v>16752</v>
      </c>
      <c r="J180" s="381"/>
      <c r="K180" s="382" t="s">
        <v>58</v>
      </c>
      <c r="L180" s="383"/>
      <c r="M180" s="384" t="s">
        <v>427</v>
      </c>
      <c r="N180" s="383"/>
    </row>
    <row r="181" spans="1:14" s="389" customFormat="1" ht="45.75" customHeight="1">
      <c r="A181" s="386"/>
      <c r="B181" s="392" t="s">
        <v>777</v>
      </c>
      <c r="C181" s="390" t="s">
        <v>698</v>
      </c>
      <c r="D181" s="378">
        <v>10804</v>
      </c>
      <c r="E181" s="393">
        <v>1050</v>
      </c>
      <c r="F181" s="391"/>
      <c r="G181" s="391"/>
      <c r="H181" s="393">
        <v>1050</v>
      </c>
      <c r="I181" s="393">
        <v>1050</v>
      </c>
      <c r="J181" s="381"/>
      <c r="K181" s="382" t="s">
        <v>58</v>
      </c>
      <c r="L181" s="383"/>
      <c r="M181" s="384" t="s">
        <v>427</v>
      </c>
      <c r="N181" s="383"/>
    </row>
    <row r="182" spans="1:14" s="389" customFormat="1" ht="45.75" customHeight="1">
      <c r="A182" s="386"/>
      <c r="B182" s="392" t="s">
        <v>778</v>
      </c>
      <c r="C182" s="390" t="s">
        <v>779</v>
      </c>
      <c r="D182" s="378">
        <v>10804</v>
      </c>
      <c r="E182" s="393">
        <v>2000</v>
      </c>
      <c r="F182" s="391"/>
      <c r="G182" s="391"/>
      <c r="H182" s="393">
        <v>2000</v>
      </c>
      <c r="I182" s="393">
        <v>2000</v>
      </c>
      <c r="J182" s="381"/>
      <c r="K182" s="382" t="s">
        <v>58</v>
      </c>
      <c r="L182" s="383"/>
      <c r="M182" s="384" t="s">
        <v>427</v>
      </c>
      <c r="N182" s="383"/>
    </row>
    <row r="183" spans="1:14" s="389" customFormat="1" ht="45.75" customHeight="1">
      <c r="A183" s="386"/>
      <c r="B183" s="392" t="s">
        <v>780</v>
      </c>
      <c r="C183" s="390" t="s">
        <v>781</v>
      </c>
      <c r="D183" s="378">
        <v>10804</v>
      </c>
      <c r="E183" s="393">
        <v>58764</v>
      </c>
      <c r="F183" s="391"/>
      <c r="G183" s="391"/>
      <c r="H183" s="393">
        <v>58764</v>
      </c>
      <c r="I183" s="393">
        <v>58764</v>
      </c>
      <c r="J183" s="381"/>
      <c r="K183" s="382" t="s">
        <v>58</v>
      </c>
      <c r="L183" s="383"/>
      <c r="M183" s="384" t="s">
        <v>427</v>
      </c>
      <c r="N183" s="383"/>
    </row>
    <row r="184" spans="1:14" s="389" customFormat="1" ht="45.75" customHeight="1">
      <c r="A184" s="386"/>
      <c r="B184" s="392" t="s">
        <v>782</v>
      </c>
      <c r="C184" s="390" t="s">
        <v>783</v>
      </c>
      <c r="D184" s="378">
        <v>10804</v>
      </c>
      <c r="E184" s="393">
        <v>40000</v>
      </c>
      <c r="F184" s="391"/>
      <c r="G184" s="391"/>
      <c r="H184" s="393">
        <v>40000</v>
      </c>
      <c r="I184" s="393">
        <v>40000</v>
      </c>
      <c r="J184" s="381"/>
      <c r="K184" s="382" t="s">
        <v>58</v>
      </c>
      <c r="L184" s="383"/>
      <c r="M184" s="384" t="s">
        <v>427</v>
      </c>
      <c r="N184" s="383"/>
    </row>
    <row r="185" spans="1:14" s="389" customFormat="1" ht="45.75" customHeight="1">
      <c r="A185" s="386"/>
      <c r="B185" s="392" t="s">
        <v>784</v>
      </c>
      <c r="C185" s="390" t="s">
        <v>785</v>
      </c>
      <c r="D185" s="378">
        <v>10804</v>
      </c>
      <c r="E185" s="393">
        <v>96278</v>
      </c>
      <c r="F185" s="391"/>
      <c r="G185" s="391"/>
      <c r="H185" s="393">
        <v>96278</v>
      </c>
      <c r="I185" s="393">
        <v>96278</v>
      </c>
      <c r="J185" s="381"/>
      <c r="K185" s="382" t="s">
        <v>58</v>
      </c>
      <c r="L185" s="383"/>
      <c r="M185" s="384" t="s">
        <v>427</v>
      </c>
      <c r="N185" s="383"/>
    </row>
    <row r="186" spans="1:14" s="389" customFormat="1" ht="45.75" customHeight="1">
      <c r="A186" s="386"/>
      <c r="B186" s="392" t="s">
        <v>786</v>
      </c>
      <c r="C186" s="390" t="s">
        <v>787</v>
      </c>
      <c r="D186" s="378">
        <v>10804</v>
      </c>
      <c r="E186" s="393">
        <v>100073</v>
      </c>
      <c r="F186" s="391"/>
      <c r="G186" s="391"/>
      <c r="H186" s="393">
        <v>100073</v>
      </c>
      <c r="I186" s="393">
        <v>100073</v>
      </c>
      <c r="J186" s="381"/>
      <c r="K186" s="382" t="s">
        <v>58</v>
      </c>
      <c r="L186" s="383"/>
      <c r="M186" s="384" t="s">
        <v>427</v>
      </c>
      <c r="N186" s="383"/>
    </row>
    <row r="187" spans="1:14" s="389" customFormat="1" ht="45.75" customHeight="1">
      <c r="A187" s="386"/>
      <c r="B187" s="392" t="s">
        <v>788</v>
      </c>
      <c r="C187" s="390" t="s">
        <v>709</v>
      </c>
      <c r="D187" s="378">
        <v>10804</v>
      </c>
      <c r="E187" s="393">
        <v>148952</v>
      </c>
      <c r="F187" s="391"/>
      <c r="G187" s="391"/>
      <c r="H187" s="393">
        <v>148952</v>
      </c>
      <c r="I187" s="393">
        <v>148952</v>
      </c>
      <c r="J187" s="381"/>
      <c r="K187" s="382" t="s">
        <v>58</v>
      </c>
      <c r="L187" s="383"/>
      <c r="M187" s="384" t="s">
        <v>427</v>
      </c>
      <c r="N187" s="383"/>
    </row>
    <row r="188" spans="1:14" s="389" customFormat="1" ht="45.75" customHeight="1">
      <c r="A188" s="386"/>
      <c r="B188" s="392" t="s">
        <v>789</v>
      </c>
      <c r="C188" s="390" t="s">
        <v>790</v>
      </c>
      <c r="D188" s="378">
        <v>10804</v>
      </c>
      <c r="E188" s="393">
        <v>65964</v>
      </c>
      <c r="F188" s="391"/>
      <c r="G188" s="391"/>
      <c r="H188" s="393">
        <v>65964</v>
      </c>
      <c r="I188" s="393">
        <v>65964</v>
      </c>
      <c r="J188" s="381"/>
      <c r="K188" s="382" t="s">
        <v>58</v>
      </c>
      <c r="L188" s="383"/>
      <c r="M188" s="384" t="s">
        <v>427</v>
      </c>
      <c r="N188" s="383"/>
    </row>
    <row r="189" spans="1:14" s="389" customFormat="1" ht="45.75" customHeight="1">
      <c r="A189" s="386"/>
      <c r="B189" s="392" t="s">
        <v>791</v>
      </c>
      <c r="C189" s="390" t="s">
        <v>698</v>
      </c>
      <c r="D189" s="378">
        <v>10804</v>
      </c>
      <c r="E189" s="393">
        <v>81771</v>
      </c>
      <c r="F189" s="391"/>
      <c r="G189" s="391"/>
      <c r="H189" s="393">
        <v>81771</v>
      </c>
      <c r="I189" s="393">
        <v>81771</v>
      </c>
      <c r="J189" s="381"/>
      <c r="K189" s="382" t="s">
        <v>58</v>
      </c>
      <c r="L189" s="383"/>
      <c r="M189" s="384" t="s">
        <v>427</v>
      </c>
      <c r="N189" s="383"/>
    </row>
    <row r="190" spans="1:14" s="389" customFormat="1" ht="45.75" customHeight="1">
      <c r="A190" s="386"/>
      <c r="B190" s="392" t="s">
        <v>792</v>
      </c>
      <c r="C190" s="390" t="s">
        <v>793</v>
      </c>
      <c r="D190" s="378">
        <v>10804</v>
      </c>
      <c r="E190" s="393">
        <v>19200</v>
      </c>
      <c r="F190" s="391"/>
      <c r="G190" s="391"/>
      <c r="H190" s="393">
        <v>19200</v>
      </c>
      <c r="I190" s="393">
        <v>19200</v>
      </c>
      <c r="J190" s="381"/>
      <c r="K190" s="382" t="s">
        <v>58</v>
      </c>
      <c r="L190" s="383"/>
      <c r="M190" s="384" t="s">
        <v>427</v>
      </c>
      <c r="N190" s="383"/>
    </row>
    <row r="191" spans="1:14" s="389" customFormat="1" ht="45.75" customHeight="1">
      <c r="A191" s="386"/>
      <c r="B191" s="392" t="s">
        <v>794</v>
      </c>
      <c r="C191" s="390" t="s">
        <v>698</v>
      </c>
      <c r="D191" s="378">
        <v>10804</v>
      </c>
      <c r="E191" s="393">
        <v>1020</v>
      </c>
      <c r="F191" s="391"/>
      <c r="G191" s="391"/>
      <c r="H191" s="393">
        <v>1020</v>
      </c>
      <c r="I191" s="393">
        <v>1020</v>
      </c>
      <c r="J191" s="381"/>
      <c r="K191" s="382" t="s">
        <v>58</v>
      </c>
      <c r="L191" s="383"/>
      <c r="M191" s="384" t="s">
        <v>427</v>
      </c>
      <c r="N191" s="383"/>
    </row>
    <row r="192" spans="1:14" s="389" customFormat="1" ht="45.75" customHeight="1">
      <c r="A192" s="386"/>
      <c r="B192" s="392" t="s">
        <v>795</v>
      </c>
      <c r="C192" s="390" t="s">
        <v>698</v>
      </c>
      <c r="D192" s="378">
        <v>10804</v>
      </c>
      <c r="E192" s="393">
        <v>1250</v>
      </c>
      <c r="F192" s="391"/>
      <c r="G192" s="391"/>
      <c r="H192" s="393">
        <v>1250</v>
      </c>
      <c r="I192" s="393">
        <v>1250</v>
      </c>
      <c r="J192" s="381"/>
      <c r="K192" s="382" t="s">
        <v>58</v>
      </c>
      <c r="L192" s="383"/>
      <c r="M192" s="384" t="s">
        <v>427</v>
      </c>
      <c r="N192" s="383"/>
    </row>
    <row r="193" spans="1:14" s="389" customFormat="1" ht="45.75" customHeight="1">
      <c r="A193" s="386"/>
      <c r="B193" s="392" t="s">
        <v>796</v>
      </c>
      <c r="C193" s="390" t="s">
        <v>797</v>
      </c>
      <c r="D193" s="378">
        <v>10804</v>
      </c>
      <c r="E193" s="393">
        <v>37164</v>
      </c>
      <c r="F193" s="391"/>
      <c r="G193" s="391"/>
      <c r="H193" s="393">
        <v>37164</v>
      </c>
      <c r="I193" s="393">
        <v>37164</v>
      </c>
      <c r="J193" s="381"/>
      <c r="K193" s="382" t="s">
        <v>58</v>
      </c>
      <c r="L193" s="383"/>
      <c r="M193" s="384" t="s">
        <v>427</v>
      </c>
      <c r="N193" s="383"/>
    </row>
    <row r="194" spans="1:14" s="389" customFormat="1" ht="45.75" customHeight="1">
      <c r="A194" s="386"/>
      <c r="B194" s="392" t="s">
        <v>798</v>
      </c>
      <c r="C194" s="390" t="s">
        <v>799</v>
      </c>
      <c r="D194" s="378">
        <v>10805</v>
      </c>
      <c r="E194" s="393">
        <v>-10000</v>
      </c>
      <c r="F194" s="391"/>
      <c r="G194" s="391"/>
      <c r="H194" s="393">
        <v>-10000</v>
      </c>
      <c r="I194" s="393">
        <v>-10000</v>
      </c>
      <c r="J194" s="381"/>
      <c r="K194" s="382" t="s">
        <v>58</v>
      </c>
      <c r="L194" s="383"/>
      <c r="M194" s="384" t="s">
        <v>427</v>
      </c>
      <c r="N194" s="383"/>
    </row>
    <row r="195" spans="1:14" s="389" customFormat="1" ht="45.75" customHeight="1">
      <c r="A195" s="386"/>
      <c r="B195" s="392" t="s">
        <v>800</v>
      </c>
      <c r="C195" s="390" t="s">
        <v>797</v>
      </c>
      <c r="D195" s="378">
        <v>10805</v>
      </c>
      <c r="E195" s="393">
        <v>2000</v>
      </c>
      <c r="F195" s="391"/>
      <c r="G195" s="391"/>
      <c r="H195" s="393">
        <v>2000</v>
      </c>
      <c r="I195" s="393">
        <v>2000</v>
      </c>
      <c r="J195" s="381"/>
      <c r="K195" s="382" t="s">
        <v>58</v>
      </c>
      <c r="L195" s="383"/>
      <c r="M195" s="384" t="s">
        <v>427</v>
      </c>
      <c r="N195" s="383"/>
    </row>
    <row r="196" spans="1:14" s="389" customFormat="1" ht="45.75" customHeight="1">
      <c r="A196" s="386"/>
      <c r="B196" s="392" t="s">
        <v>801</v>
      </c>
      <c r="C196" s="390" t="s">
        <v>735</v>
      </c>
      <c r="D196" s="378">
        <v>10805</v>
      </c>
      <c r="E196" s="393">
        <v>1055</v>
      </c>
      <c r="F196" s="391"/>
      <c r="G196" s="391"/>
      <c r="H196" s="393">
        <v>1055</v>
      </c>
      <c r="I196" s="393">
        <v>1055</v>
      </c>
      <c r="J196" s="381"/>
      <c r="K196" s="382" t="s">
        <v>58</v>
      </c>
      <c r="L196" s="383"/>
      <c r="M196" s="384" t="s">
        <v>427</v>
      </c>
      <c r="N196" s="383"/>
    </row>
    <row r="197" spans="1:14" s="389" customFormat="1" ht="45.75" customHeight="1">
      <c r="A197" s="386"/>
      <c r="B197" s="392" t="s">
        <v>802</v>
      </c>
      <c r="C197" s="390" t="s">
        <v>735</v>
      </c>
      <c r="D197" s="378">
        <v>10805</v>
      </c>
      <c r="E197" s="393">
        <v>200</v>
      </c>
      <c r="F197" s="391"/>
      <c r="G197" s="391"/>
      <c r="H197" s="393">
        <v>200</v>
      </c>
      <c r="I197" s="393">
        <v>200</v>
      </c>
      <c r="J197" s="381"/>
      <c r="K197" s="382" t="s">
        <v>58</v>
      </c>
      <c r="L197" s="383"/>
      <c r="M197" s="384" t="s">
        <v>427</v>
      </c>
      <c r="N197" s="383"/>
    </row>
    <row r="198" spans="1:14" s="389" customFormat="1" ht="45.75" customHeight="1">
      <c r="A198" s="386"/>
      <c r="B198" s="392" t="s">
        <v>803</v>
      </c>
      <c r="C198" s="390" t="s">
        <v>735</v>
      </c>
      <c r="D198" s="378">
        <v>10805</v>
      </c>
      <c r="E198" s="393">
        <v>495</v>
      </c>
      <c r="F198" s="391"/>
      <c r="G198" s="391"/>
      <c r="H198" s="393">
        <v>495</v>
      </c>
      <c r="I198" s="393">
        <v>495</v>
      </c>
      <c r="J198" s="381"/>
      <c r="K198" s="382" t="s">
        <v>58</v>
      </c>
      <c r="L198" s="383"/>
      <c r="M198" s="384" t="s">
        <v>427</v>
      </c>
      <c r="N198" s="383"/>
    </row>
    <row r="199" spans="1:14" s="389" customFormat="1" ht="45.75" customHeight="1">
      <c r="A199" s="386"/>
      <c r="B199" s="392" t="s">
        <v>804</v>
      </c>
      <c r="C199" s="390" t="s">
        <v>751</v>
      </c>
      <c r="D199" s="378">
        <v>10805</v>
      </c>
      <c r="E199" s="393">
        <v>2000</v>
      </c>
      <c r="F199" s="391"/>
      <c r="G199" s="391"/>
      <c r="H199" s="393">
        <v>2000</v>
      </c>
      <c r="I199" s="393">
        <v>2000</v>
      </c>
      <c r="J199" s="381"/>
      <c r="K199" s="382" t="s">
        <v>58</v>
      </c>
      <c r="L199" s="383"/>
      <c r="M199" s="384" t="s">
        <v>427</v>
      </c>
      <c r="N199" s="383"/>
    </row>
    <row r="200" spans="1:14" s="389" customFormat="1" ht="45.75" customHeight="1">
      <c r="A200" s="386"/>
      <c r="B200" s="392" t="s">
        <v>805</v>
      </c>
      <c r="C200" s="390" t="s">
        <v>704</v>
      </c>
      <c r="D200" s="378">
        <v>10805</v>
      </c>
      <c r="E200" s="393">
        <v>9520</v>
      </c>
      <c r="F200" s="391"/>
      <c r="G200" s="391"/>
      <c r="H200" s="393">
        <v>9520</v>
      </c>
      <c r="I200" s="393">
        <v>9520</v>
      </c>
      <c r="J200" s="381"/>
      <c r="K200" s="382" t="s">
        <v>58</v>
      </c>
      <c r="L200" s="383"/>
      <c r="M200" s="384" t="s">
        <v>427</v>
      </c>
      <c r="N200" s="383"/>
    </row>
    <row r="201" spans="1:14" s="389" customFormat="1" ht="45.75" customHeight="1">
      <c r="A201" s="386"/>
      <c r="B201" s="392" t="s">
        <v>806</v>
      </c>
      <c r="C201" s="390" t="s">
        <v>807</v>
      </c>
      <c r="D201" s="378">
        <v>10805</v>
      </c>
      <c r="E201" s="393">
        <v>69000</v>
      </c>
      <c r="F201" s="391"/>
      <c r="G201" s="391"/>
      <c r="H201" s="393">
        <v>69000</v>
      </c>
      <c r="I201" s="393">
        <v>69000</v>
      </c>
      <c r="J201" s="381"/>
      <c r="K201" s="382" t="s">
        <v>58</v>
      </c>
      <c r="L201" s="383"/>
      <c r="M201" s="384" t="s">
        <v>427</v>
      </c>
      <c r="N201" s="383"/>
    </row>
    <row r="202" spans="1:14" s="389" customFormat="1" ht="45.75" customHeight="1">
      <c r="A202" s="386"/>
      <c r="B202" s="392" t="s">
        <v>808</v>
      </c>
      <c r="C202" s="390" t="s">
        <v>809</v>
      </c>
      <c r="D202" s="378">
        <v>10805</v>
      </c>
      <c r="E202" s="393">
        <v>211845</v>
      </c>
      <c r="F202" s="391"/>
      <c r="G202" s="391"/>
      <c r="H202" s="393">
        <v>211845</v>
      </c>
      <c r="I202" s="393">
        <v>211845</v>
      </c>
      <c r="J202" s="381"/>
      <c r="K202" s="382" t="s">
        <v>58</v>
      </c>
      <c r="L202" s="383"/>
      <c r="M202" s="384" t="s">
        <v>427</v>
      </c>
      <c r="N202" s="383"/>
    </row>
    <row r="203" spans="1:14" s="389" customFormat="1" ht="45.75" customHeight="1">
      <c r="A203" s="386"/>
      <c r="B203" s="392" t="s">
        <v>810</v>
      </c>
      <c r="C203" s="390" t="s">
        <v>811</v>
      </c>
      <c r="D203" s="378">
        <v>10805</v>
      </c>
      <c r="E203" s="393">
        <v>429000</v>
      </c>
      <c r="F203" s="391"/>
      <c r="G203" s="391"/>
      <c r="H203" s="393">
        <v>429000</v>
      </c>
      <c r="I203" s="393">
        <v>429000</v>
      </c>
      <c r="J203" s="381"/>
      <c r="K203" s="382" t="s">
        <v>58</v>
      </c>
      <c r="L203" s="383"/>
      <c r="M203" s="384" t="s">
        <v>427</v>
      </c>
      <c r="N203" s="383"/>
    </row>
    <row r="204" spans="1:14" s="389" customFormat="1" ht="45.75" customHeight="1">
      <c r="A204" s="386"/>
      <c r="B204" s="392" t="s">
        <v>812</v>
      </c>
      <c r="C204" s="390" t="s">
        <v>741</v>
      </c>
      <c r="D204" s="378">
        <v>10805</v>
      </c>
      <c r="E204" s="393">
        <v>22950</v>
      </c>
      <c r="F204" s="391"/>
      <c r="G204" s="391"/>
      <c r="H204" s="393">
        <v>22950</v>
      </c>
      <c r="I204" s="393">
        <v>22950</v>
      </c>
      <c r="J204" s="381"/>
      <c r="K204" s="382" t="s">
        <v>58</v>
      </c>
      <c r="L204" s="383"/>
      <c r="M204" s="384" t="s">
        <v>427</v>
      </c>
      <c r="N204" s="383"/>
    </row>
    <row r="205" spans="1:14" s="389" customFormat="1" ht="45.75" customHeight="1">
      <c r="A205" s="386"/>
      <c r="B205" s="392" t="s">
        <v>813</v>
      </c>
      <c r="C205" s="390" t="s">
        <v>814</v>
      </c>
      <c r="D205" s="378">
        <v>10805</v>
      </c>
      <c r="E205" s="393">
        <v>259484</v>
      </c>
      <c r="F205" s="391"/>
      <c r="G205" s="391"/>
      <c r="H205" s="393">
        <v>259484</v>
      </c>
      <c r="I205" s="393">
        <v>259484</v>
      </c>
      <c r="J205" s="381"/>
      <c r="K205" s="382" t="s">
        <v>58</v>
      </c>
      <c r="L205" s="383"/>
      <c r="M205" s="384" t="s">
        <v>427</v>
      </c>
      <c r="N205" s="383"/>
    </row>
    <row r="206" spans="1:14" s="389" customFormat="1" ht="45.75" customHeight="1">
      <c r="A206" s="386"/>
      <c r="B206" s="392" t="s">
        <v>815</v>
      </c>
      <c r="C206" s="390" t="s">
        <v>704</v>
      </c>
      <c r="D206" s="378">
        <v>10805</v>
      </c>
      <c r="E206" s="393">
        <v>71672</v>
      </c>
      <c r="F206" s="391"/>
      <c r="G206" s="391"/>
      <c r="H206" s="393">
        <v>71672</v>
      </c>
      <c r="I206" s="393">
        <v>71672</v>
      </c>
      <c r="J206" s="381"/>
      <c r="K206" s="382" t="s">
        <v>58</v>
      </c>
      <c r="L206" s="383"/>
      <c r="M206" s="384" t="s">
        <v>427</v>
      </c>
      <c r="N206" s="383"/>
    </row>
    <row r="207" spans="1:14" s="389" customFormat="1" ht="45.75" customHeight="1">
      <c r="A207" s="386"/>
      <c r="B207" s="392" t="s">
        <v>816</v>
      </c>
      <c r="C207" s="390" t="s">
        <v>817</v>
      </c>
      <c r="D207" s="378">
        <v>10805</v>
      </c>
      <c r="E207" s="393">
        <v>73650</v>
      </c>
      <c r="F207" s="391"/>
      <c r="G207" s="391"/>
      <c r="H207" s="393">
        <v>73650</v>
      </c>
      <c r="I207" s="393">
        <v>73650</v>
      </c>
      <c r="J207" s="381"/>
      <c r="K207" s="382" t="s">
        <v>58</v>
      </c>
      <c r="L207" s="383"/>
      <c r="M207" s="384" t="s">
        <v>427</v>
      </c>
      <c r="N207" s="383"/>
    </row>
    <row r="208" spans="1:14" s="389" customFormat="1" ht="45.75" customHeight="1">
      <c r="A208" s="386"/>
      <c r="B208" s="392" t="s">
        <v>818</v>
      </c>
      <c r="C208" s="390" t="s">
        <v>819</v>
      </c>
      <c r="D208" s="378">
        <v>10805</v>
      </c>
      <c r="E208" s="393">
        <v>226947</v>
      </c>
      <c r="F208" s="391"/>
      <c r="G208" s="391"/>
      <c r="H208" s="393">
        <v>226947</v>
      </c>
      <c r="I208" s="393">
        <v>226947</v>
      </c>
      <c r="J208" s="381"/>
      <c r="K208" s="382" t="s">
        <v>58</v>
      </c>
      <c r="L208" s="383"/>
      <c r="M208" s="384" t="s">
        <v>427</v>
      </c>
      <c r="N208" s="383"/>
    </row>
    <row r="209" spans="1:14" s="389" customFormat="1" ht="45.75" customHeight="1">
      <c r="A209" s="386"/>
      <c r="B209" s="392" t="s">
        <v>820</v>
      </c>
      <c r="C209" s="390" t="s">
        <v>698</v>
      </c>
      <c r="D209" s="378">
        <v>10805</v>
      </c>
      <c r="E209" s="393">
        <v>70190</v>
      </c>
      <c r="F209" s="391"/>
      <c r="G209" s="391"/>
      <c r="H209" s="393">
        <v>70190</v>
      </c>
      <c r="I209" s="393">
        <v>70190</v>
      </c>
      <c r="J209" s="381"/>
      <c r="K209" s="382" t="s">
        <v>58</v>
      </c>
      <c r="L209" s="383"/>
      <c r="M209" s="384" t="s">
        <v>427</v>
      </c>
      <c r="N209" s="383"/>
    </row>
    <row r="210" spans="1:14" s="389" customFormat="1" ht="45.75" customHeight="1">
      <c r="A210" s="386"/>
      <c r="B210" s="392" t="s">
        <v>821</v>
      </c>
      <c r="C210" s="390" t="s">
        <v>822</v>
      </c>
      <c r="D210" s="378">
        <v>10805</v>
      </c>
      <c r="E210" s="393">
        <v>40767</v>
      </c>
      <c r="F210" s="391"/>
      <c r="G210" s="391"/>
      <c r="H210" s="393">
        <v>40767</v>
      </c>
      <c r="I210" s="393">
        <v>40767</v>
      </c>
      <c r="J210" s="381"/>
      <c r="K210" s="382" t="s">
        <v>58</v>
      </c>
      <c r="L210" s="383"/>
      <c r="M210" s="384" t="s">
        <v>427</v>
      </c>
      <c r="N210" s="383"/>
    </row>
    <row r="211" spans="1:14" s="389" customFormat="1" ht="45.75" customHeight="1">
      <c r="A211" s="386"/>
      <c r="B211" s="392" t="s">
        <v>823</v>
      </c>
      <c r="C211" s="390" t="s">
        <v>698</v>
      </c>
      <c r="D211" s="378">
        <v>10805</v>
      </c>
      <c r="E211" s="393">
        <v>7710</v>
      </c>
      <c r="F211" s="391"/>
      <c r="G211" s="391"/>
      <c r="H211" s="393">
        <v>7710</v>
      </c>
      <c r="I211" s="393">
        <v>7710</v>
      </c>
      <c r="J211" s="381"/>
      <c r="K211" s="382" t="s">
        <v>58</v>
      </c>
      <c r="L211" s="383"/>
      <c r="M211" s="384" t="s">
        <v>427</v>
      </c>
      <c r="N211" s="383"/>
    </row>
    <row r="212" spans="1:14" s="389" customFormat="1" ht="45.75" customHeight="1">
      <c r="A212" s="386"/>
      <c r="B212" s="392" t="s">
        <v>824</v>
      </c>
      <c r="C212" s="390" t="s">
        <v>698</v>
      </c>
      <c r="D212" s="378">
        <v>10805</v>
      </c>
      <c r="E212" s="393">
        <v>3320</v>
      </c>
      <c r="F212" s="391"/>
      <c r="G212" s="391"/>
      <c r="H212" s="393">
        <v>3320</v>
      </c>
      <c r="I212" s="393">
        <v>3320</v>
      </c>
      <c r="J212" s="381"/>
      <c r="K212" s="382" t="s">
        <v>58</v>
      </c>
      <c r="L212" s="383"/>
      <c r="M212" s="384" t="s">
        <v>427</v>
      </c>
      <c r="N212" s="383"/>
    </row>
    <row r="213" spans="1:14" s="389" customFormat="1" ht="45.75" customHeight="1">
      <c r="A213" s="386"/>
      <c r="B213" s="392" t="s">
        <v>825</v>
      </c>
      <c r="C213" s="390" t="s">
        <v>826</v>
      </c>
      <c r="D213" s="378">
        <v>10805</v>
      </c>
      <c r="E213" s="393">
        <v>1320</v>
      </c>
      <c r="F213" s="391"/>
      <c r="G213" s="391"/>
      <c r="H213" s="393">
        <v>1320</v>
      </c>
      <c r="I213" s="393">
        <v>1320</v>
      </c>
      <c r="J213" s="381"/>
      <c r="K213" s="382" t="s">
        <v>58</v>
      </c>
      <c r="L213" s="383"/>
      <c r="M213" s="384" t="s">
        <v>427</v>
      </c>
      <c r="N213" s="383"/>
    </row>
    <row r="214" spans="1:14" s="389" customFormat="1" ht="46.5">
      <c r="A214" s="386"/>
      <c r="B214" s="392" t="s">
        <v>827</v>
      </c>
      <c r="C214" s="390" t="s">
        <v>828</v>
      </c>
      <c r="D214" s="378">
        <v>10805</v>
      </c>
      <c r="E214" s="393">
        <v>3600</v>
      </c>
      <c r="F214" s="391"/>
      <c r="G214" s="391"/>
      <c r="H214" s="393">
        <v>3600</v>
      </c>
      <c r="I214" s="393">
        <v>3600</v>
      </c>
      <c r="J214" s="381"/>
      <c r="K214" s="382" t="s">
        <v>58</v>
      </c>
      <c r="L214" s="383"/>
      <c r="M214" s="384" t="s">
        <v>427</v>
      </c>
      <c r="N214" s="383"/>
    </row>
    <row r="215" spans="1:14" s="389" customFormat="1" ht="48.75" customHeight="1">
      <c r="A215" s="386"/>
      <c r="B215" s="392" t="s">
        <v>829</v>
      </c>
      <c r="C215" s="390" t="s">
        <v>830</v>
      </c>
      <c r="D215" s="378">
        <v>10805</v>
      </c>
      <c r="E215" s="393">
        <v>21000</v>
      </c>
      <c r="F215" s="391"/>
      <c r="G215" s="391"/>
      <c r="H215" s="393">
        <v>21000</v>
      </c>
      <c r="I215" s="393">
        <v>21000</v>
      </c>
      <c r="J215" s="381"/>
      <c r="K215" s="382" t="s">
        <v>58</v>
      </c>
      <c r="L215" s="383"/>
      <c r="M215" s="384" t="s">
        <v>427</v>
      </c>
      <c r="N215" s="383"/>
    </row>
    <row r="216" spans="1:14" s="389" customFormat="1" ht="40.5" customHeight="1">
      <c r="A216" s="386"/>
      <c r="B216" s="392" t="s">
        <v>831</v>
      </c>
      <c r="C216" s="390" t="s">
        <v>832</v>
      </c>
      <c r="D216" s="378">
        <v>10805</v>
      </c>
      <c r="E216" s="393">
        <v>21000</v>
      </c>
      <c r="F216" s="391"/>
      <c r="G216" s="391"/>
      <c r="H216" s="393">
        <v>21000</v>
      </c>
      <c r="I216" s="393">
        <v>21000</v>
      </c>
      <c r="J216" s="381"/>
      <c r="K216" s="382" t="s">
        <v>58</v>
      </c>
      <c r="L216" s="383"/>
      <c r="M216" s="384" t="s">
        <v>427</v>
      </c>
      <c r="N216" s="383"/>
    </row>
    <row r="217" spans="1:14" s="389" customFormat="1" ht="40.5" customHeight="1">
      <c r="A217" s="386"/>
      <c r="B217" s="392" t="s">
        <v>833</v>
      </c>
      <c r="C217" s="390" t="s">
        <v>834</v>
      </c>
      <c r="D217" s="378">
        <v>10805</v>
      </c>
      <c r="E217" s="393">
        <v>41964</v>
      </c>
      <c r="F217" s="391"/>
      <c r="G217" s="391"/>
      <c r="H217" s="393">
        <v>41964</v>
      </c>
      <c r="I217" s="393">
        <v>41964</v>
      </c>
      <c r="J217" s="381"/>
      <c r="K217" s="382" t="s">
        <v>58</v>
      </c>
      <c r="L217" s="383"/>
      <c r="M217" s="384" t="s">
        <v>427</v>
      </c>
      <c r="N217" s="383"/>
    </row>
    <row r="218" spans="1:14" s="389" customFormat="1" ht="40.5" customHeight="1">
      <c r="A218" s="386"/>
      <c r="B218" s="392" t="s">
        <v>835</v>
      </c>
      <c r="C218" s="390" t="s">
        <v>836</v>
      </c>
      <c r="D218" s="378">
        <v>10805</v>
      </c>
      <c r="E218" s="393">
        <v>33000</v>
      </c>
      <c r="F218" s="391"/>
      <c r="G218" s="391"/>
      <c r="H218" s="393">
        <v>33000</v>
      </c>
      <c r="I218" s="393">
        <v>33000</v>
      </c>
      <c r="J218" s="381"/>
      <c r="K218" s="382" t="s">
        <v>58</v>
      </c>
      <c r="L218" s="383"/>
      <c r="M218" s="384" t="s">
        <v>427</v>
      </c>
      <c r="N218" s="383"/>
    </row>
    <row r="219" spans="1:14" s="389" customFormat="1" ht="55.5" customHeight="1">
      <c r="A219" s="386"/>
      <c r="B219" s="392" t="s">
        <v>837</v>
      </c>
      <c r="C219" s="390" t="s">
        <v>838</v>
      </c>
      <c r="D219" s="378">
        <v>10805</v>
      </c>
      <c r="E219" s="393">
        <v>47000</v>
      </c>
      <c r="F219" s="391"/>
      <c r="G219" s="391"/>
      <c r="H219" s="393">
        <v>47000</v>
      </c>
      <c r="I219" s="393">
        <v>47000</v>
      </c>
      <c r="J219" s="381"/>
      <c r="K219" s="382" t="s">
        <v>58</v>
      </c>
      <c r="L219" s="383"/>
      <c r="M219" s="384" t="s">
        <v>427</v>
      </c>
      <c r="N219" s="383"/>
    </row>
    <row r="220" spans="1:14" s="389" customFormat="1" ht="40.5" customHeight="1">
      <c r="A220" s="386"/>
      <c r="B220" s="392" t="s">
        <v>839</v>
      </c>
      <c r="C220" s="390" t="s">
        <v>840</v>
      </c>
      <c r="D220" s="378">
        <v>10805</v>
      </c>
      <c r="E220" s="393">
        <v>33000</v>
      </c>
      <c r="F220" s="391"/>
      <c r="G220" s="391"/>
      <c r="H220" s="393">
        <v>33000</v>
      </c>
      <c r="I220" s="393">
        <v>33000</v>
      </c>
      <c r="J220" s="381"/>
      <c r="K220" s="382" t="s">
        <v>58</v>
      </c>
      <c r="L220" s="383"/>
      <c r="M220" s="384" t="s">
        <v>427</v>
      </c>
      <c r="N220" s="383"/>
    </row>
    <row r="221" spans="1:14" s="389" customFormat="1" ht="40.5" customHeight="1">
      <c r="A221" s="386"/>
      <c r="B221" s="392" t="s">
        <v>841</v>
      </c>
      <c r="C221" s="390" t="s">
        <v>709</v>
      </c>
      <c r="D221" s="378">
        <v>10805</v>
      </c>
      <c r="E221" s="393">
        <v>125677</v>
      </c>
      <c r="F221" s="391"/>
      <c r="G221" s="391"/>
      <c r="H221" s="393">
        <v>125677</v>
      </c>
      <c r="I221" s="393">
        <v>125677</v>
      </c>
      <c r="J221" s="381"/>
      <c r="K221" s="382" t="s">
        <v>58</v>
      </c>
      <c r="L221" s="383"/>
      <c r="M221" s="384" t="s">
        <v>427</v>
      </c>
      <c r="N221" s="383"/>
    </row>
    <row r="222" spans="1:14" s="389" customFormat="1" ht="40.5" customHeight="1">
      <c r="A222" s="386"/>
      <c r="B222" s="392" t="s">
        <v>842</v>
      </c>
      <c r="C222" s="390" t="s">
        <v>843</v>
      </c>
      <c r="D222" s="378">
        <v>10805</v>
      </c>
      <c r="E222" s="393">
        <v>227152</v>
      </c>
      <c r="F222" s="391"/>
      <c r="G222" s="391"/>
      <c r="H222" s="393">
        <v>227152</v>
      </c>
      <c r="I222" s="393">
        <v>227152</v>
      </c>
      <c r="J222" s="381"/>
      <c r="K222" s="382" t="s">
        <v>58</v>
      </c>
      <c r="L222" s="383"/>
      <c r="M222" s="384" t="s">
        <v>427</v>
      </c>
      <c r="N222" s="383"/>
    </row>
    <row r="223" spans="1:14" s="389" customFormat="1" ht="40.5" customHeight="1">
      <c r="A223" s="386"/>
      <c r="B223" s="392" t="s">
        <v>844</v>
      </c>
      <c r="C223" s="390" t="s">
        <v>811</v>
      </c>
      <c r="D223" s="378">
        <v>10805</v>
      </c>
      <c r="E223" s="393">
        <v>278579</v>
      </c>
      <c r="F223" s="391"/>
      <c r="G223" s="391"/>
      <c r="H223" s="393">
        <v>278579</v>
      </c>
      <c r="I223" s="393">
        <v>278579</v>
      </c>
      <c r="J223" s="381"/>
      <c r="K223" s="382" t="s">
        <v>58</v>
      </c>
      <c r="L223" s="383"/>
      <c r="M223" s="384" t="s">
        <v>427</v>
      </c>
      <c r="N223" s="383"/>
    </row>
    <row r="224" spans="1:14" s="389" customFormat="1" ht="40.5" customHeight="1">
      <c r="A224" s="386"/>
      <c r="B224" s="392" t="s">
        <v>845</v>
      </c>
      <c r="C224" s="390" t="s">
        <v>811</v>
      </c>
      <c r="D224" s="378">
        <v>10805</v>
      </c>
      <c r="E224" s="393">
        <v>51605</v>
      </c>
      <c r="F224" s="391"/>
      <c r="G224" s="391"/>
      <c r="H224" s="393">
        <v>51605</v>
      </c>
      <c r="I224" s="393">
        <v>51605</v>
      </c>
      <c r="J224" s="381"/>
      <c r="K224" s="382" t="s">
        <v>58</v>
      </c>
      <c r="L224" s="383"/>
      <c r="M224" s="384" t="s">
        <v>427</v>
      </c>
      <c r="N224" s="383"/>
    </row>
    <row r="225" spans="1:14" s="389" customFormat="1" ht="40.5" customHeight="1">
      <c r="A225" s="386"/>
      <c r="B225" s="392" t="s">
        <v>846</v>
      </c>
      <c r="C225" s="390" t="s">
        <v>847</v>
      </c>
      <c r="D225" s="378">
        <v>10805</v>
      </c>
      <c r="E225" s="393">
        <v>11400</v>
      </c>
      <c r="F225" s="391"/>
      <c r="G225" s="391"/>
      <c r="H225" s="393">
        <v>11400</v>
      </c>
      <c r="I225" s="393">
        <v>11400</v>
      </c>
      <c r="J225" s="381"/>
      <c r="K225" s="382" t="s">
        <v>58</v>
      </c>
      <c r="L225" s="383"/>
      <c r="M225" s="384" t="s">
        <v>427</v>
      </c>
      <c r="N225" s="383"/>
    </row>
    <row r="226" spans="1:14" s="389" customFormat="1" ht="40.5" customHeight="1">
      <c r="A226" s="386"/>
      <c r="B226" s="392" t="s">
        <v>848</v>
      </c>
      <c r="C226" s="390" t="s">
        <v>849</v>
      </c>
      <c r="D226" s="378">
        <v>10805</v>
      </c>
      <c r="E226" s="393">
        <v>24776</v>
      </c>
      <c r="F226" s="391"/>
      <c r="G226" s="391"/>
      <c r="H226" s="393">
        <v>24776</v>
      </c>
      <c r="I226" s="393">
        <v>24776</v>
      </c>
      <c r="J226" s="381"/>
      <c r="K226" s="382" t="s">
        <v>58</v>
      </c>
      <c r="L226" s="383"/>
      <c r="M226" s="384" t="s">
        <v>427</v>
      </c>
      <c r="N226" s="383"/>
    </row>
    <row r="227" spans="1:14" s="389" customFormat="1" ht="40.5" customHeight="1">
      <c r="A227" s="386"/>
      <c r="B227" s="392" t="s">
        <v>850</v>
      </c>
      <c r="C227" s="390" t="s">
        <v>851</v>
      </c>
      <c r="D227" s="378">
        <v>10805</v>
      </c>
      <c r="E227" s="393">
        <v>24776</v>
      </c>
      <c r="F227" s="391"/>
      <c r="G227" s="391"/>
      <c r="H227" s="393">
        <v>24776</v>
      </c>
      <c r="I227" s="393">
        <v>24776</v>
      </c>
      <c r="J227" s="381"/>
      <c r="K227" s="382" t="s">
        <v>58</v>
      </c>
      <c r="L227" s="383"/>
      <c r="M227" s="384" t="s">
        <v>427</v>
      </c>
      <c r="N227" s="383"/>
    </row>
    <row r="228" spans="1:14" s="389" customFormat="1" ht="40.5" customHeight="1">
      <c r="A228" s="386"/>
      <c r="B228" s="392" t="s">
        <v>852</v>
      </c>
      <c r="C228" s="390" t="s">
        <v>698</v>
      </c>
      <c r="D228" s="378">
        <v>10805</v>
      </c>
      <c r="E228" s="393">
        <v>775</v>
      </c>
      <c r="F228" s="391"/>
      <c r="G228" s="391"/>
      <c r="H228" s="393">
        <v>775</v>
      </c>
      <c r="I228" s="393">
        <v>775</v>
      </c>
      <c r="J228" s="381"/>
      <c r="K228" s="382" t="s">
        <v>58</v>
      </c>
      <c r="L228" s="383"/>
      <c r="M228" s="384" t="s">
        <v>427</v>
      </c>
      <c r="N228" s="383"/>
    </row>
    <row r="229" spans="1:14" s="389" customFormat="1" ht="40.5" customHeight="1">
      <c r="A229" s="386"/>
      <c r="B229" s="392" t="s">
        <v>853</v>
      </c>
      <c r="C229" s="390" t="s">
        <v>811</v>
      </c>
      <c r="D229" s="378">
        <v>10805</v>
      </c>
      <c r="E229" s="393">
        <v>727734</v>
      </c>
      <c r="F229" s="391"/>
      <c r="G229" s="391"/>
      <c r="H229" s="393">
        <v>727734</v>
      </c>
      <c r="I229" s="393">
        <v>727734</v>
      </c>
      <c r="J229" s="381"/>
      <c r="K229" s="382" t="s">
        <v>58</v>
      </c>
      <c r="L229" s="383"/>
      <c r="M229" s="384" t="s">
        <v>427</v>
      </c>
      <c r="N229" s="383"/>
    </row>
    <row r="230" spans="1:14" s="389" customFormat="1" ht="40.5" customHeight="1">
      <c r="A230" s="386"/>
      <c r="B230" s="392" t="s">
        <v>854</v>
      </c>
      <c r="C230" s="390" t="s">
        <v>855</v>
      </c>
      <c r="D230" s="378">
        <v>10805</v>
      </c>
      <c r="E230" s="393">
        <v>2600</v>
      </c>
      <c r="F230" s="391"/>
      <c r="G230" s="391"/>
      <c r="H230" s="393">
        <v>2600</v>
      </c>
      <c r="I230" s="393">
        <v>2600</v>
      </c>
      <c r="J230" s="381"/>
      <c r="K230" s="382" t="s">
        <v>58</v>
      </c>
      <c r="L230" s="383"/>
      <c r="M230" s="384" t="s">
        <v>427</v>
      </c>
      <c r="N230" s="383"/>
    </row>
    <row r="231" spans="1:14" s="389" customFormat="1" ht="40.5" customHeight="1">
      <c r="A231" s="386"/>
      <c r="B231" s="392" t="s">
        <v>856</v>
      </c>
      <c r="C231" s="390" t="s">
        <v>811</v>
      </c>
      <c r="D231" s="378">
        <v>10806</v>
      </c>
      <c r="E231" s="393">
        <v>82800</v>
      </c>
      <c r="F231" s="391"/>
      <c r="G231" s="391"/>
      <c r="H231" s="393">
        <v>82800</v>
      </c>
      <c r="I231" s="393">
        <v>82800</v>
      </c>
      <c r="J231" s="381"/>
      <c r="K231" s="382" t="s">
        <v>58</v>
      </c>
      <c r="L231" s="383"/>
      <c r="M231" s="384" t="s">
        <v>427</v>
      </c>
      <c r="N231" s="383"/>
    </row>
    <row r="232" spans="1:14" s="389" customFormat="1" ht="40.5" customHeight="1">
      <c r="A232" s="386"/>
      <c r="B232" s="392" t="s">
        <v>857</v>
      </c>
      <c r="C232" s="390" t="s">
        <v>811</v>
      </c>
      <c r="D232" s="378">
        <v>10806</v>
      </c>
      <c r="E232" s="393">
        <v>4311527</v>
      </c>
      <c r="F232" s="391"/>
      <c r="G232" s="391"/>
      <c r="H232" s="393">
        <v>4311527</v>
      </c>
      <c r="I232" s="393">
        <v>4311527</v>
      </c>
      <c r="J232" s="381"/>
      <c r="K232" s="382" t="s">
        <v>58</v>
      </c>
      <c r="L232" s="383"/>
      <c r="M232" s="384" t="s">
        <v>427</v>
      </c>
      <c r="N232" s="383"/>
    </row>
    <row r="233" spans="1:14" s="389" customFormat="1" ht="40.5" customHeight="1">
      <c r="A233" s="386"/>
      <c r="B233" s="392" t="s">
        <v>858</v>
      </c>
      <c r="C233" s="390" t="s">
        <v>859</v>
      </c>
      <c r="D233" s="378">
        <v>10806</v>
      </c>
      <c r="E233" s="393">
        <v>85220</v>
      </c>
      <c r="F233" s="391"/>
      <c r="G233" s="391"/>
      <c r="H233" s="393">
        <v>85220</v>
      </c>
      <c r="I233" s="393">
        <v>85220</v>
      </c>
      <c r="J233" s="381"/>
      <c r="K233" s="382" t="s">
        <v>58</v>
      </c>
      <c r="L233" s="383"/>
      <c r="M233" s="384" t="s">
        <v>427</v>
      </c>
      <c r="N233" s="383"/>
    </row>
    <row r="234" spans="1:14" s="389" customFormat="1" ht="40.5" customHeight="1">
      <c r="A234" s="386"/>
      <c r="B234" s="392" t="s">
        <v>860</v>
      </c>
      <c r="C234" s="390" t="s">
        <v>861</v>
      </c>
      <c r="D234" s="378">
        <v>10806</v>
      </c>
      <c r="E234" s="393">
        <v>37164</v>
      </c>
      <c r="F234" s="391"/>
      <c r="G234" s="391"/>
      <c r="H234" s="393">
        <v>37164</v>
      </c>
      <c r="I234" s="393">
        <v>37164</v>
      </c>
      <c r="J234" s="381"/>
      <c r="K234" s="382" t="s">
        <v>58</v>
      </c>
      <c r="L234" s="383"/>
      <c r="M234" s="384" t="s">
        <v>427</v>
      </c>
      <c r="N234" s="383"/>
    </row>
    <row r="235" spans="1:14" s="389" customFormat="1" ht="40.5" customHeight="1">
      <c r="A235" s="386"/>
      <c r="B235" s="392" t="s">
        <v>862</v>
      </c>
      <c r="C235" s="390" t="s">
        <v>698</v>
      </c>
      <c r="D235" s="378">
        <v>10806</v>
      </c>
      <c r="E235" s="393">
        <v>8373</v>
      </c>
      <c r="F235" s="391"/>
      <c r="G235" s="391"/>
      <c r="H235" s="393">
        <v>8373</v>
      </c>
      <c r="I235" s="393">
        <v>8373</v>
      </c>
      <c r="J235" s="381"/>
      <c r="K235" s="382" t="s">
        <v>58</v>
      </c>
      <c r="L235" s="383"/>
      <c r="M235" s="384" t="s">
        <v>427</v>
      </c>
      <c r="N235" s="383"/>
    </row>
    <row r="236" spans="1:14" s="389" customFormat="1" ht="40.5" customHeight="1">
      <c r="A236" s="386"/>
      <c r="B236" s="392" t="s">
        <v>863</v>
      </c>
      <c r="C236" s="390" t="s">
        <v>698</v>
      </c>
      <c r="D236" s="378">
        <v>10806</v>
      </c>
      <c r="E236" s="393">
        <v>2739</v>
      </c>
      <c r="F236" s="391"/>
      <c r="G236" s="391"/>
      <c r="H236" s="393">
        <v>2739</v>
      </c>
      <c r="I236" s="393">
        <v>2739</v>
      </c>
      <c r="J236" s="381"/>
      <c r="K236" s="382" t="s">
        <v>58</v>
      </c>
      <c r="L236" s="383"/>
      <c r="M236" s="384" t="s">
        <v>427</v>
      </c>
      <c r="N236" s="383"/>
    </row>
    <row r="237" spans="1:14" s="389" customFormat="1" ht="40.5" customHeight="1">
      <c r="A237" s="386"/>
      <c r="B237" s="392" t="s">
        <v>864</v>
      </c>
      <c r="C237" s="390" t="s">
        <v>865</v>
      </c>
      <c r="D237" s="378">
        <v>10806</v>
      </c>
      <c r="E237" s="393">
        <v>50000</v>
      </c>
      <c r="F237" s="391"/>
      <c r="G237" s="391"/>
      <c r="H237" s="393">
        <v>50000</v>
      </c>
      <c r="I237" s="393">
        <v>50000</v>
      </c>
      <c r="J237" s="381"/>
      <c r="K237" s="382" t="s">
        <v>58</v>
      </c>
      <c r="L237" s="383"/>
      <c r="M237" s="384" t="s">
        <v>427</v>
      </c>
      <c r="N237" s="383"/>
    </row>
    <row r="238" spans="1:14" s="389" customFormat="1" ht="40.5" customHeight="1">
      <c r="A238" s="386"/>
      <c r="B238" s="392" t="s">
        <v>866</v>
      </c>
      <c r="C238" s="390" t="s">
        <v>867</v>
      </c>
      <c r="D238" s="378">
        <v>10806</v>
      </c>
      <c r="E238" s="393">
        <v>34800</v>
      </c>
      <c r="F238" s="391"/>
      <c r="G238" s="391"/>
      <c r="H238" s="393">
        <v>34800</v>
      </c>
      <c r="I238" s="393">
        <v>34800</v>
      </c>
      <c r="J238" s="381"/>
      <c r="K238" s="382" t="s">
        <v>58</v>
      </c>
      <c r="L238" s="383"/>
      <c r="M238" s="384" t="s">
        <v>427</v>
      </c>
      <c r="N238" s="383"/>
    </row>
    <row r="239" spans="1:14" s="389" customFormat="1" ht="40.5" customHeight="1">
      <c r="A239" s="386"/>
      <c r="B239" s="392" t="s">
        <v>868</v>
      </c>
      <c r="C239" s="390" t="s">
        <v>869</v>
      </c>
      <c r="D239" s="378">
        <v>10806</v>
      </c>
      <c r="E239" s="393">
        <v>141000</v>
      </c>
      <c r="F239" s="391"/>
      <c r="G239" s="391"/>
      <c r="H239" s="393">
        <v>141000</v>
      </c>
      <c r="I239" s="393">
        <v>141000</v>
      </c>
      <c r="J239" s="381"/>
      <c r="K239" s="382" t="s">
        <v>58</v>
      </c>
      <c r="L239" s="383"/>
      <c r="M239" s="384" t="s">
        <v>427</v>
      </c>
      <c r="N239" s="383"/>
    </row>
    <row r="240" spans="1:14" s="389" customFormat="1" ht="40.5" customHeight="1">
      <c r="A240" s="386"/>
      <c r="B240" s="392" t="s">
        <v>870</v>
      </c>
      <c r="C240" s="390" t="s">
        <v>741</v>
      </c>
      <c r="D240" s="378">
        <v>10806</v>
      </c>
      <c r="E240" s="393">
        <v>46000</v>
      </c>
      <c r="F240" s="391"/>
      <c r="G240" s="391"/>
      <c r="H240" s="393">
        <v>46000</v>
      </c>
      <c r="I240" s="393">
        <v>46000</v>
      </c>
      <c r="J240" s="381"/>
      <c r="K240" s="382" t="s">
        <v>58</v>
      </c>
      <c r="L240" s="383"/>
      <c r="M240" s="384" t="s">
        <v>427</v>
      </c>
      <c r="N240" s="383"/>
    </row>
    <row r="241" spans="1:14" s="389" customFormat="1" ht="40.5" customHeight="1">
      <c r="A241" s="386"/>
      <c r="B241" s="392" t="s">
        <v>871</v>
      </c>
      <c r="C241" s="390" t="s">
        <v>872</v>
      </c>
      <c r="D241" s="378">
        <v>10806</v>
      </c>
      <c r="E241" s="393">
        <v>577954</v>
      </c>
      <c r="F241" s="391"/>
      <c r="G241" s="391"/>
      <c r="H241" s="393">
        <v>577954</v>
      </c>
      <c r="I241" s="393">
        <v>577954</v>
      </c>
      <c r="J241" s="381"/>
      <c r="K241" s="382" t="s">
        <v>58</v>
      </c>
      <c r="L241" s="383"/>
      <c r="M241" s="384" t="s">
        <v>427</v>
      </c>
      <c r="N241" s="383"/>
    </row>
    <row r="242" spans="1:14" s="389" customFormat="1" ht="40.5" customHeight="1">
      <c r="A242" s="386"/>
      <c r="B242" s="392" t="s">
        <v>873</v>
      </c>
      <c r="C242" s="390" t="s">
        <v>822</v>
      </c>
      <c r="D242" s="378">
        <v>10806</v>
      </c>
      <c r="E242" s="393">
        <v>155341</v>
      </c>
      <c r="F242" s="391"/>
      <c r="G242" s="391"/>
      <c r="H242" s="393">
        <v>155341</v>
      </c>
      <c r="I242" s="393">
        <v>155341</v>
      </c>
      <c r="J242" s="381"/>
      <c r="K242" s="382" t="s">
        <v>58</v>
      </c>
      <c r="L242" s="383"/>
      <c r="M242" s="384" t="s">
        <v>427</v>
      </c>
      <c r="N242" s="383"/>
    </row>
    <row r="243" spans="1:14" s="389" customFormat="1" ht="40.5" customHeight="1">
      <c r="A243" s="386"/>
      <c r="B243" s="392" t="s">
        <v>874</v>
      </c>
      <c r="C243" s="390" t="s">
        <v>758</v>
      </c>
      <c r="D243" s="378">
        <v>10806</v>
      </c>
      <c r="E243" s="393">
        <v>31200</v>
      </c>
      <c r="F243" s="391"/>
      <c r="G243" s="391"/>
      <c r="H243" s="393">
        <v>31200</v>
      </c>
      <c r="I243" s="393">
        <v>31200</v>
      </c>
      <c r="J243" s="381"/>
      <c r="K243" s="382" t="s">
        <v>58</v>
      </c>
      <c r="L243" s="383"/>
      <c r="M243" s="384" t="s">
        <v>427</v>
      </c>
      <c r="N243" s="383"/>
    </row>
    <row r="244" spans="1:14" s="389" customFormat="1" ht="40.5" customHeight="1">
      <c r="A244" s="386"/>
      <c r="B244" s="392" t="s">
        <v>875</v>
      </c>
      <c r="C244" s="390" t="s">
        <v>876</v>
      </c>
      <c r="D244" s="378">
        <v>10806</v>
      </c>
      <c r="E244" s="393">
        <v>1302100</v>
      </c>
      <c r="F244" s="391"/>
      <c r="G244" s="391"/>
      <c r="H244" s="393">
        <v>1302100</v>
      </c>
      <c r="I244" s="393">
        <v>1302100</v>
      </c>
      <c r="J244" s="381"/>
      <c r="K244" s="382" t="s">
        <v>58</v>
      </c>
      <c r="L244" s="383"/>
      <c r="M244" s="384" t="s">
        <v>427</v>
      </c>
      <c r="N244" s="383"/>
    </row>
    <row r="245" spans="1:14" s="389" customFormat="1" ht="40.5" customHeight="1">
      <c r="A245" s="386"/>
      <c r="B245" s="392" t="s">
        <v>877</v>
      </c>
      <c r="C245" s="390" t="s">
        <v>878</v>
      </c>
      <c r="D245" s="378">
        <v>10806</v>
      </c>
      <c r="E245" s="393">
        <v>59075</v>
      </c>
      <c r="F245" s="391"/>
      <c r="G245" s="391"/>
      <c r="H245" s="393">
        <v>59075</v>
      </c>
      <c r="I245" s="393">
        <v>59075</v>
      </c>
      <c r="J245" s="381"/>
      <c r="K245" s="382" t="s">
        <v>58</v>
      </c>
      <c r="L245" s="383"/>
      <c r="M245" s="384" t="s">
        <v>427</v>
      </c>
      <c r="N245" s="383"/>
    </row>
    <row r="246" spans="1:14" s="389" customFormat="1" ht="40.5" customHeight="1">
      <c r="A246" s="386"/>
      <c r="B246" s="392" t="s">
        <v>879</v>
      </c>
      <c r="C246" s="390" t="s">
        <v>880</v>
      </c>
      <c r="D246" s="378">
        <v>10806</v>
      </c>
      <c r="E246" s="393">
        <v>63000</v>
      </c>
      <c r="F246" s="391"/>
      <c r="G246" s="391"/>
      <c r="H246" s="393">
        <v>63000</v>
      </c>
      <c r="I246" s="393">
        <v>63000</v>
      </c>
      <c r="J246" s="381"/>
      <c r="K246" s="382" t="s">
        <v>58</v>
      </c>
      <c r="L246" s="383"/>
      <c r="M246" s="384" t="s">
        <v>427</v>
      </c>
      <c r="N246" s="383"/>
    </row>
    <row r="247" spans="1:14" s="389" customFormat="1" ht="40.5" customHeight="1">
      <c r="A247" s="386"/>
      <c r="B247" s="392" t="s">
        <v>881</v>
      </c>
      <c r="C247" s="390" t="s">
        <v>882</v>
      </c>
      <c r="D247" s="378">
        <v>10806</v>
      </c>
      <c r="E247" s="393">
        <v>69000</v>
      </c>
      <c r="F247" s="391"/>
      <c r="G247" s="391"/>
      <c r="H247" s="393">
        <v>69000</v>
      </c>
      <c r="I247" s="393">
        <v>69000</v>
      </c>
      <c r="J247" s="381"/>
      <c r="K247" s="382" t="s">
        <v>58</v>
      </c>
      <c r="L247" s="383"/>
      <c r="M247" s="384" t="s">
        <v>427</v>
      </c>
      <c r="N247" s="383"/>
    </row>
    <row r="248" spans="1:14" s="389" customFormat="1" ht="40.5" customHeight="1">
      <c r="A248" s="386"/>
      <c r="B248" s="392" t="s">
        <v>883</v>
      </c>
      <c r="C248" s="390" t="s">
        <v>811</v>
      </c>
      <c r="D248" s="378">
        <v>10806</v>
      </c>
      <c r="E248" s="393">
        <v>2631593</v>
      </c>
      <c r="F248" s="391"/>
      <c r="G248" s="391"/>
      <c r="H248" s="393">
        <v>2631593</v>
      </c>
      <c r="I248" s="393">
        <v>2631593</v>
      </c>
      <c r="J248" s="381"/>
      <c r="K248" s="382" t="s">
        <v>58</v>
      </c>
      <c r="L248" s="383"/>
      <c r="M248" s="384" t="s">
        <v>427</v>
      </c>
      <c r="N248" s="383"/>
    </row>
    <row r="249" spans="1:14" s="389" customFormat="1" ht="32.25">
      <c r="A249" s="386"/>
      <c r="B249" s="392" t="s">
        <v>884</v>
      </c>
      <c r="C249" s="390" t="s">
        <v>885</v>
      </c>
      <c r="D249" s="378">
        <v>10806</v>
      </c>
      <c r="E249" s="393">
        <v>50000</v>
      </c>
      <c r="F249" s="391"/>
      <c r="G249" s="391"/>
      <c r="H249" s="393">
        <v>50000</v>
      </c>
      <c r="I249" s="393">
        <v>50000</v>
      </c>
      <c r="J249" s="381"/>
      <c r="K249" s="382" t="s">
        <v>58</v>
      </c>
      <c r="L249" s="383"/>
      <c r="M249" s="384" t="s">
        <v>427</v>
      </c>
      <c r="N249" s="383"/>
    </row>
    <row r="250" spans="1:14" s="389" customFormat="1" ht="32.25">
      <c r="A250" s="386"/>
      <c r="B250" s="392" t="s">
        <v>886</v>
      </c>
      <c r="C250" s="390" t="s">
        <v>887</v>
      </c>
      <c r="D250" s="378">
        <v>10806</v>
      </c>
      <c r="E250" s="393">
        <v>50000</v>
      </c>
      <c r="F250" s="391"/>
      <c r="G250" s="391"/>
      <c r="H250" s="393">
        <v>50000</v>
      </c>
      <c r="I250" s="393">
        <v>50000</v>
      </c>
      <c r="J250" s="381"/>
      <c r="K250" s="382" t="s">
        <v>58</v>
      </c>
      <c r="L250" s="383"/>
      <c r="M250" s="384" t="s">
        <v>427</v>
      </c>
      <c r="N250" s="383"/>
    </row>
    <row r="251" spans="1:14" s="163" customFormat="1" ht="17.25">
      <c r="A251" s="394" t="s">
        <v>50</v>
      </c>
      <c r="B251" s="369"/>
      <c r="C251" s="370"/>
      <c r="D251" s="395"/>
      <c r="E251" s="396">
        <f>SUM(E123:E250)</f>
        <v>15217631</v>
      </c>
      <c r="F251" s="396">
        <f>SUM(F123:F250)</f>
        <v>0</v>
      </c>
      <c r="G251" s="396">
        <f>SUM(G123:G250)</f>
        <v>0</v>
      </c>
      <c r="H251" s="396">
        <f>SUM(H123:H250)</f>
        <v>15217631</v>
      </c>
      <c r="I251" s="396">
        <f>SUM(I123:I250)</f>
        <v>15217631</v>
      </c>
      <c r="J251" s="373"/>
      <c r="K251" s="374"/>
      <c r="L251" s="375"/>
      <c r="M251" s="375"/>
      <c r="N251" s="375"/>
    </row>
    <row r="252" spans="1:14" s="163" customFormat="1" ht="80.25" customHeight="1">
      <c r="A252" s="397" t="s">
        <v>888</v>
      </c>
      <c r="B252" s="110" t="s">
        <v>889</v>
      </c>
      <c r="C252" s="121" t="s">
        <v>890</v>
      </c>
      <c r="D252" s="398" t="s">
        <v>891</v>
      </c>
      <c r="E252" s="399">
        <v>57550</v>
      </c>
      <c r="F252" s="121"/>
      <c r="G252" s="121"/>
      <c r="H252" s="399">
        <v>57550</v>
      </c>
      <c r="I252" s="400">
        <f aca="true" t="shared" si="8" ref="I252:I319">E252</f>
        <v>57550</v>
      </c>
      <c r="J252" s="401"/>
      <c r="K252" s="50" t="s">
        <v>58</v>
      </c>
      <c r="L252" s="68"/>
      <c r="M252" s="68" t="s">
        <v>427</v>
      </c>
      <c r="N252" s="402"/>
    </row>
    <row r="253" spans="1:14" s="163" customFormat="1" ht="51" customHeight="1">
      <c r="A253" s="403"/>
      <c r="B253" s="404" t="s">
        <v>892</v>
      </c>
      <c r="C253" s="405" t="s">
        <v>893</v>
      </c>
      <c r="D253" s="398" t="s">
        <v>891</v>
      </c>
      <c r="E253" s="358">
        <v>481938</v>
      </c>
      <c r="F253" s="406"/>
      <c r="G253" s="406"/>
      <c r="H253" s="407">
        <f aca="true" t="shared" si="9" ref="H253:H269">SUM(E253:G253)</f>
        <v>481938</v>
      </c>
      <c r="I253" s="400">
        <f t="shared" si="8"/>
        <v>481938</v>
      </c>
      <c r="J253" s="401"/>
      <c r="K253" s="50" t="s">
        <v>58</v>
      </c>
      <c r="L253" s="68"/>
      <c r="M253" s="68" t="s">
        <v>427</v>
      </c>
      <c r="N253" s="402"/>
    </row>
    <row r="254" spans="1:14" s="163" customFormat="1" ht="36" customHeight="1">
      <c r="A254" s="408"/>
      <c r="B254" s="409" t="s">
        <v>894</v>
      </c>
      <c r="C254" s="410" t="s">
        <v>895</v>
      </c>
      <c r="D254" s="398" t="s">
        <v>891</v>
      </c>
      <c r="E254" s="411">
        <v>5830006</v>
      </c>
      <c r="F254" s="412"/>
      <c r="G254" s="413"/>
      <c r="H254" s="414">
        <f t="shared" si="9"/>
        <v>5830006</v>
      </c>
      <c r="I254" s="400">
        <f t="shared" si="8"/>
        <v>5830006</v>
      </c>
      <c r="J254" s="401"/>
      <c r="K254" s="50" t="s">
        <v>58</v>
      </c>
      <c r="L254" s="68"/>
      <c r="M254" s="68" t="s">
        <v>427</v>
      </c>
      <c r="N254" s="402"/>
    </row>
    <row r="255" spans="1:14" s="163" customFormat="1" ht="36" customHeight="1">
      <c r="A255" s="408"/>
      <c r="B255" s="409" t="s">
        <v>896</v>
      </c>
      <c r="C255" s="410" t="s">
        <v>897</v>
      </c>
      <c r="D255" s="398" t="s">
        <v>891</v>
      </c>
      <c r="E255" s="411">
        <v>24500</v>
      </c>
      <c r="F255" s="412"/>
      <c r="G255" s="413"/>
      <c r="H255" s="414">
        <f t="shared" si="9"/>
        <v>24500</v>
      </c>
      <c r="I255" s="400">
        <f t="shared" si="8"/>
        <v>24500</v>
      </c>
      <c r="J255" s="401"/>
      <c r="K255" s="50" t="s">
        <v>58</v>
      </c>
      <c r="L255" s="68"/>
      <c r="M255" s="68" t="s">
        <v>427</v>
      </c>
      <c r="N255" s="402"/>
    </row>
    <row r="256" spans="1:14" s="163" customFormat="1" ht="70.5" customHeight="1">
      <c r="A256" s="408"/>
      <c r="B256" s="409" t="s">
        <v>898</v>
      </c>
      <c r="C256" s="410" t="s">
        <v>899</v>
      </c>
      <c r="D256" s="398" t="s">
        <v>891</v>
      </c>
      <c r="E256" s="411">
        <v>156300</v>
      </c>
      <c r="F256" s="412"/>
      <c r="G256" s="413"/>
      <c r="H256" s="414">
        <f t="shared" si="9"/>
        <v>156300</v>
      </c>
      <c r="I256" s="400">
        <f t="shared" si="8"/>
        <v>156300</v>
      </c>
      <c r="J256" s="401"/>
      <c r="K256" s="50" t="s">
        <v>58</v>
      </c>
      <c r="L256" s="68"/>
      <c r="M256" s="68" t="s">
        <v>427</v>
      </c>
      <c r="N256" s="402"/>
    </row>
    <row r="257" spans="1:14" s="163" customFormat="1" ht="36" customHeight="1">
      <c r="A257" s="408"/>
      <c r="B257" s="409" t="s">
        <v>900</v>
      </c>
      <c r="C257" s="410" t="s">
        <v>901</v>
      </c>
      <c r="D257" s="398" t="s">
        <v>891</v>
      </c>
      <c r="E257" s="411">
        <v>431850</v>
      </c>
      <c r="F257" s="412"/>
      <c r="G257" s="413"/>
      <c r="H257" s="414">
        <f t="shared" si="9"/>
        <v>431850</v>
      </c>
      <c r="I257" s="400">
        <f t="shared" si="8"/>
        <v>431850</v>
      </c>
      <c r="J257" s="401"/>
      <c r="K257" s="50" t="s">
        <v>58</v>
      </c>
      <c r="L257" s="68"/>
      <c r="M257" s="68" t="s">
        <v>427</v>
      </c>
      <c r="N257" s="402"/>
    </row>
    <row r="258" spans="1:14" s="163" customFormat="1" ht="36" customHeight="1">
      <c r="A258" s="408"/>
      <c r="B258" s="404" t="s">
        <v>902</v>
      </c>
      <c r="C258" s="410" t="s">
        <v>903</v>
      </c>
      <c r="D258" s="398" t="s">
        <v>891</v>
      </c>
      <c r="E258" s="358">
        <v>84450</v>
      </c>
      <c r="F258" s="415"/>
      <c r="G258" s="406"/>
      <c r="H258" s="407">
        <f t="shared" si="9"/>
        <v>84450</v>
      </c>
      <c r="I258" s="400">
        <f t="shared" si="8"/>
        <v>84450</v>
      </c>
      <c r="J258" s="401"/>
      <c r="K258" s="50" t="s">
        <v>58</v>
      </c>
      <c r="L258" s="68"/>
      <c r="M258" s="68" t="s">
        <v>427</v>
      </c>
      <c r="N258" s="402"/>
    </row>
    <row r="259" spans="1:14" s="163" customFormat="1" ht="36" customHeight="1">
      <c r="A259" s="408"/>
      <c r="B259" s="404" t="s">
        <v>904</v>
      </c>
      <c r="C259" s="410" t="s">
        <v>905</v>
      </c>
      <c r="D259" s="398" t="s">
        <v>891</v>
      </c>
      <c r="E259" s="358">
        <v>6080361</v>
      </c>
      <c r="F259" s="415"/>
      <c r="G259" s="406"/>
      <c r="H259" s="407">
        <f t="shared" si="9"/>
        <v>6080361</v>
      </c>
      <c r="I259" s="400">
        <f t="shared" si="8"/>
        <v>6080361</v>
      </c>
      <c r="J259" s="401"/>
      <c r="K259" s="50" t="s">
        <v>58</v>
      </c>
      <c r="L259" s="68"/>
      <c r="M259" s="68" t="s">
        <v>427</v>
      </c>
      <c r="N259" s="402"/>
    </row>
    <row r="260" spans="1:14" s="163" customFormat="1" ht="36" customHeight="1">
      <c r="A260" s="408"/>
      <c r="B260" s="404" t="s">
        <v>906</v>
      </c>
      <c r="C260" s="410" t="s">
        <v>907</v>
      </c>
      <c r="D260" s="398" t="s">
        <v>891</v>
      </c>
      <c r="E260" s="358">
        <v>161000</v>
      </c>
      <c r="F260" s="415"/>
      <c r="G260" s="406"/>
      <c r="H260" s="407">
        <f t="shared" si="9"/>
        <v>161000</v>
      </c>
      <c r="I260" s="400">
        <f t="shared" si="8"/>
        <v>161000</v>
      </c>
      <c r="J260" s="401"/>
      <c r="K260" s="50" t="s">
        <v>58</v>
      </c>
      <c r="L260" s="68"/>
      <c r="M260" s="68" t="s">
        <v>427</v>
      </c>
      <c r="N260" s="402"/>
    </row>
    <row r="261" spans="1:14" s="163" customFormat="1" ht="36" customHeight="1">
      <c r="A261" s="408"/>
      <c r="B261" s="404" t="s">
        <v>908</v>
      </c>
      <c r="C261" s="410" t="s">
        <v>909</v>
      </c>
      <c r="D261" s="398" t="s">
        <v>891</v>
      </c>
      <c r="E261" s="358">
        <v>7000</v>
      </c>
      <c r="F261" s="415"/>
      <c r="G261" s="406"/>
      <c r="H261" s="407">
        <f t="shared" si="9"/>
        <v>7000</v>
      </c>
      <c r="I261" s="400">
        <f t="shared" si="8"/>
        <v>7000</v>
      </c>
      <c r="J261" s="401"/>
      <c r="K261" s="50" t="s">
        <v>58</v>
      </c>
      <c r="L261" s="68"/>
      <c r="M261" s="68" t="s">
        <v>427</v>
      </c>
      <c r="N261" s="402"/>
    </row>
    <row r="262" spans="1:14" s="163" customFormat="1" ht="47.25" customHeight="1">
      <c r="A262" s="408"/>
      <c r="B262" s="404" t="s">
        <v>910</v>
      </c>
      <c r="C262" s="410" t="s">
        <v>911</v>
      </c>
      <c r="D262" s="398" t="s">
        <v>891</v>
      </c>
      <c r="E262" s="358">
        <v>22000</v>
      </c>
      <c r="F262" s="415"/>
      <c r="G262" s="406"/>
      <c r="H262" s="407">
        <f t="shared" si="9"/>
        <v>22000</v>
      </c>
      <c r="I262" s="400">
        <f t="shared" si="8"/>
        <v>22000</v>
      </c>
      <c r="J262" s="401"/>
      <c r="K262" s="50" t="s">
        <v>58</v>
      </c>
      <c r="L262" s="68"/>
      <c r="M262" s="68" t="s">
        <v>427</v>
      </c>
      <c r="N262" s="402"/>
    </row>
    <row r="263" spans="1:14" s="163" customFormat="1" ht="36" customHeight="1">
      <c r="A263" s="408"/>
      <c r="B263" s="404" t="s">
        <v>912</v>
      </c>
      <c r="C263" s="416" t="s">
        <v>909</v>
      </c>
      <c r="D263" s="398" t="s">
        <v>891</v>
      </c>
      <c r="E263" s="358">
        <v>18000</v>
      </c>
      <c r="F263" s="415"/>
      <c r="G263" s="406"/>
      <c r="H263" s="417">
        <f t="shared" si="9"/>
        <v>18000</v>
      </c>
      <c r="I263" s="400">
        <f t="shared" si="8"/>
        <v>18000</v>
      </c>
      <c r="J263" s="401"/>
      <c r="K263" s="50" t="s">
        <v>58</v>
      </c>
      <c r="L263" s="68"/>
      <c r="M263" s="68" t="s">
        <v>427</v>
      </c>
      <c r="N263" s="402"/>
    </row>
    <row r="264" spans="1:14" s="163" customFormat="1" ht="36" customHeight="1">
      <c r="A264" s="408"/>
      <c r="B264" s="404" t="s">
        <v>913</v>
      </c>
      <c r="C264" s="410" t="s">
        <v>914</v>
      </c>
      <c r="D264" s="398" t="s">
        <v>891</v>
      </c>
      <c r="E264" s="358">
        <v>455761</v>
      </c>
      <c r="F264" s="415"/>
      <c r="G264" s="406"/>
      <c r="H264" s="407">
        <f t="shared" si="9"/>
        <v>455761</v>
      </c>
      <c r="I264" s="400">
        <f t="shared" si="8"/>
        <v>455761</v>
      </c>
      <c r="J264" s="401"/>
      <c r="K264" s="50" t="s">
        <v>58</v>
      </c>
      <c r="L264" s="68"/>
      <c r="M264" s="68" t="s">
        <v>427</v>
      </c>
      <c r="N264" s="402"/>
    </row>
    <row r="265" spans="1:14" s="163" customFormat="1" ht="36" customHeight="1">
      <c r="A265" s="408"/>
      <c r="B265" s="404" t="s">
        <v>915</v>
      </c>
      <c r="C265" s="410" t="s">
        <v>916</v>
      </c>
      <c r="D265" s="398" t="s">
        <v>891</v>
      </c>
      <c r="E265" s="358">
        <v>1747600</v>
      </c>
      <c r="F265" s="415"/>
      <c r="G265" s="406"/>
      <c r="H265" s="407">
        <f t="shared" si="9"/>
        <v>1747600</v>
      </c>
      <c r="I265" s="400">
        <f t="shared" si="8"/>
        <v>1747600</v>
      </c>
      <c r="J265" s="401"/>
      <c r="K265" s="50" t="s">
        <v>58</v>
      </c>
      <c r="L265" s="68"/>
      <c r="M265" s="68" t="s">
        <v>427</v>
      </c>
      <c r="N265" s="402"/>
    </row>
    <row r="266" spans="1:14" s="163" customFormat="1" ht="36" customHeight="1">
      <c r="A266" s="408"/>
      <c r="B266" s="404" t="s">
        <v>917</v>
      </c>
      <c r="C266" s="410" t="s">
        <v>918</v>
      </c>
      <c r="D266" s="398" t="s">
        <v>891</v>
      </c>
      <c r="E266" s="358">
        <v>-8708</v>
      </c>
      <c r="F266" s="415"/>
      <c r="G266" s="406"/>
      <c r="H266" s="407">
        <f t="shared" si="9"/>
        <v>-8708</v>
      </c>
      <c r="I266" s="400">
        <f t="shared" si="8"/>
        <v>-8708</v>
      </c>
      <c r="J266" s="401"/>
      <c r="K266" s="50" t="s">
        <v>58</v>
      </c>
      <c r="L266" s="68"/>
      <c r="M266" s="68" t="s">
        <v>427</v>
      </c>
      <c r="N266" s="402"/>
    </row>
    <row r="267" spans="1:14" s="163" customFormat="1" ht="36" customHeight="1">
      <c r="A267" s="408"/>
      <c r="B267" s="404" t="s">
        <v>919</v>
      </c>
      <c r="C267" s="410" t="s">
        <v>920</v>
      </c>
      <c r="D267" s="398" t="s">
        <v>891</v>
      </c>
      <c r="E267" s="358">
        <v>3692</v>
      </c>
      <c r="F267" s="415"/>
      <c r="G267" s="406"/>
      <c r="H267" s="407">
        <f t="shared" si="9"/>
        <v>3692</v>
      </c>
      <c r="I267" s="400">
        <f t="shared" si="8"/>
        <v>3692</v>
      </c>
      <c r="J267" s="401"/>
      <c r="K267" s="50" t="s">
        <v>58</v>
      </c>
      <c r="L267" s="68"/>
      <c r="M267" s="68" t="s">
        <v>427</v>
      </c>
      <c r="N267" s="402"/>
    </row>
    <row r="268" spans="1:14" s="163" customFormat="1" ht="36" customHeight="1">
      <c r="A268" s="408"/>
      <c r="B268" s="404" t="s">
        <v>921</v>
      </c>
      <c r="C268" s="410" t="s">
        <v>922</v>
      </c>
      <c r="D268" s="398" t="s">
        <v>891</v>
      </c>
      <c r="E268" s="358">
        <v>33000</v>
      </c>
      <c r="F268" s="415"/>
      <c r="G268" s="406"/>
      <c r="H268" s="407">
        <f t="shared" si="9"/>
        <v>33000</v>
      </c>
      <c r="I268" s="400">
        <f t="shared" si="8"/>
        <v>33000</v>
      </c>
      <c r="J268" s="401"/>
      <c r="K268" s="50" t="s">
        <v>58</v>
      </c>
      <c r="L268" s="68"/>
      <c r="M268" s="68" t="s">
        <v>427</v>
      </c>
      <c r="N268" s="402"/>
    </row>
    <row r="269" spans="1:14" s="163" customFormat="1" ht="36" customHeight="1">
      <c r="A269" s="408"/>
      <c r="B269" s="404" t="s">
        <v>923</v>
      </c>
      <c r="C269" s="410" t="s">
        <v>924</v>
      </c>
      <c r="D269" s="398" t="s">
        <v>891</v>
      </c>
      <c r="E269" s="358">
        <v>11489</v>
      </c>
      <c r="F269" s="415"/>
      <c r="G269" s="406"/>
      <c r="H269" s="407">
        <f t="shared" si="9"/>
        <v>11489</v>
      </c>
      <c r="I269" s="400">
        <f t="shared" si="8"/>
        <v>11489</v>
      </c>
      <c r="J269" s="401"/>
      <c r="K269" s="50" t="s">
        <v>58</v>
      </c>
      <c r="L269" s="68"/>
      <c r="M269" s="68" t="s">
        <v>427</v>
      </c>
      <c r="N269" s="402"/>
    </row>
    <row r="270" spans="1:14" s="163" customFormat="1" ht="36" customHeight="1">
      <c r="A270" s="408"/>
      <c r="B270" s="404" t="s">
        <v>925</v>
      </c>
      <c r="C270" s="416" t="s">
        <v>909</v>
      </c>
      <c r="D270" s="398" t="s">
        <v>891</v>
      </c>
      <c r="E270" s="358">
        <v>9000</v>
      </c>
      <c r="F270" s="415"/>
      <c r="G270" s="406"/>
      <c r="H270" s="417">
        <v>9000</v>
      </c>
      <c r="I270" s="400">
        <f t="shared" si="8"/>
        <v>9000</v>
      </c>
      <c r="J270" s="401"/>
      <c r="K270" s="50" t="s">
        <v>58</v>
      </c>
      <c r="L270" s="68"/>
      <c r="M270" s="68" t="s">
        <v>427</v>
      </c>
      <c r="N270" s="402"/>
    </row>
    <row r="271" spans="1:14" s="163" customFormat="1" ht="36" customHeight="1">
      <c r="A271" s="408"/>
      <c r="B271" s="404" t="s">
        <v>926</v>
      </c>
      <c r="C271" s="410" t="s">
        <v>927</v>
      </c>
      <c r="D271" s="398" t="s">
        <v>891</v>
      </c>
      <c r="E271" s="358">
        <v>6256698</v>
      </c>
      <c r="F271" s="415"/>
      <c r="G271" s="406"/>
      <c r="H271" s="407">
        <f aca="true" t="shared" si="10" ref="H271:H279">SUM(E271:G271)</f>
        <v>6256698</v>
      </c>
      <c r="I271" s="400">
        <f t="shared" si="8"/>
        <v>6256698</v>
      </c>
      <c r="J271" s="401"/>
      <c r="K271" s="50" t="s">
        <v>58</v>
      </c>
      <c r="L271" s="68"/>
      <c r="M271" s="68" t="s">
        <v>427</v>
      </c>
      <c r="N271" s="402"/>
    </row>
    <row r="272" spans="1:14" s="163" customFormat="1" ht="36" customHeight="1">
      <c r="A272" s="408"/>
      <c r="B272" s="404" t="s">
        <v>928</v>
      </c>
      <c r="C272" s="410" t="s">
        <v>929</v>
      </c>
      <c r="D272" s="398" t="s">
        <v>891</v>
      </c>
      <c r="E272" s="358">
        <v>4651</v>
      </c>
      <c r="F272" s="415"/>
      <c r="G272" s="406"/>
      <c r="H272" s="407">
        <f t="shared" si="10"/>
        <v>4651</v>
      </c>
      <c r="I272" s="400">
        <f t="shared" si="8"/>
        <v>4651</v>
      </c>
      <c r="J272" s="401"/>
      <c r="K272" s="50" t="s">
        <v>58</v>
      </c>
      <c r="L272" s="68"/>
      <c r="M272" s="68" t="s">
        <v>427</v>
      </c>
      <c r="N272" s="402"/>
    </row>
    <row r="273" spans="1:14" s="163" customFormat="1" ht="36" customHeight="1">
      <c r="A273" s="408"/>
      <c r="B273" s="404" t="s">
        <v>930</v>
      </c>
      <c r="C273" s="410" t="s">
        <v>931</v>
      </c>
      <c r="D273" s="398" t="s">
        <v>891</v>
      </c>
      <c r="E273" s="358">
        <v>428761</v>
      </c>
      <c r="F273" s="415"/>
      <c r="G273" s="406"/>
      <c r="H273" s="407">
        <f t="shared" si="10"/>
        <v>428761</v>
      </c>
      <c r="I273" s="400">
        <f t="shared" si="8"/>
        <v>428761</v>
      </c>
      <c r="J273" s="401"/>
      <c r="K273" s="50" t="s">
        <v>58</v>
      </c>
      <c r="L273" s="68"/>
      <c r="M273" s="68" t="s">
        <v>427</v>
      </c>
      <c r="N273" s="402"/>
    </row>
    <row r="274" spans="1:14" s="163" customFormat="1" ht="36" customHeight="1">
      <c r="A274" s="408"/>
      <c r="B274" s="404" t="s">
        <v>932</v>
      </c>
      <c r="C274" s="410" t="s">
        <v>933</v>
      </c>
      <c r="D274" s="398" t="s">
        <v>891</v>
      </c>
      <c r="E274" s="358">
        <v>7333</v>
      </c>
      <c r="F274" s="415"/>
      <c r="G274" s="406"/>
      <c r="H274" s="407">
        <f t="shared" si="10"/>
        <v>7333</v>
      </c>
      <c r="I274" s="400">
        <f t="shared" si="8"/>
        <v>7333</v>
      </c>
      <c r="J274" s="401"/>
      <c r="K274" s="50" t="s">
        <v>58</v>
      </c>
      <c r="L274" s="68"/>
      <c r="M274" s="68" t="s">
        <v>427</v>
      </c>
      <c r="N274" s="402"/>
    </row>
    <row r="275" spans="1:14" s="163" customFormat="1" ht="36" customHeight="1">
      <c r="A275" s="408"/>
      <c r="B275" s="418" t="s">
        <v>934</v>
      </c>
      <c r="C275" s="419" t="s">
        <v>935</v>
      </c>
      <c r="D275" s="398" t="s">
        <v>891</v>
      </c>
      <c r="E275" s="420">
        <v>1684</v>
      </c>
      <c r="F275" s="421"/>
      <c r="G275" s="422"/>
      <c r="H275" s="423">
        <f t="shared" si="10"/>
        <v>1684</v>
      </c>
      <c r="I275" s="400">
        <f t="shared" si="8"/>
        <v>1684</v>
      </c>
      <c r="J275" s="401"/>
      <c r="K275" s="50" t="s">
        <v>58</v>
      </c>
      <c r="L275" s="68"/>
      <c r="M275" s="68" t="s">
        <v>427</v>
      </c>
      <c r="N275" s="402"/>
    </row>
    <row r="276" spans="1:14" s="163" customFormat="1" ht="36" customHeight="1">
      <c r="A276" s="424"/>
      <c r="B276" s="404" t="s">
        <v>936</v>
      </c>
      <c r="C276" s="405" t="s">
        <v>937</v>
      </c>
      <c r="D276" s="398" t="s">
        <v>891</v>
      </c>
      <c r="E276" s="358">
        <v>30000</v>
      </c>
      <c r="F276" s="406"/>
      <c r="G276" s="406"/>
      <c r="H276" s="407">
        <f t="shared" si="10"/>
        <v>30000</v>
      </c>
      <c r="I276" s="400">
        <f t="shared" si="8"/>
        <v>30000</v>
      </c>
      <c r="J276" s="401"/>
      <c r="K276" s="50" t="s">
        <v>58</v>
      </c>
      <c r="L276" s="68"/>
      <c r="M276" s="68" t="s">
        <v>427</v>
      </c>
      <c r="N276" s="402"/>
    </row>
    <row r="277" spans="1:14" s="163" customFormat="1" ht="36" customHeight="1">
      <c r="A277" s="424"/>
      <c r="B277" s="404" t="s">
        <v>938</v>
      </c>
      <c r="C277" s="405" t="s">
        <v>939</v>
      </c>
      <c r="D277" s="398" t="s">
        <v>891</v>
      </c>
      <c r="E277" s="358">
        <v>4000</v>
      </c>
      <c r="F277" s="406"/>
      <c r="G277" s="406"/>
      <c r="H277" s="407">
        <f t="shared" si="10"/>
        <v>4000</v>
      </c>
      <c r="I277" s="400">
        <f t="shared" si="8"/>
        <v>4000</v>
      </c>
      <c r="J277" s="401"/>
      <c r="K277" s="50" t="s">
        <v>58</v>
      </c>
      <c r="L277" s="68"/>
      <c r="M277" s="68" t="s">
        <v>427</v>
      </c>
      <c r="N277" s="402"/>
    </row>
    <row r="278" spans="1:14" s="163" customFormat="1" ht="36" customHeight="1">
      <c r="A278" s="424"/>
      <c r="B278" s="404" t="s">
        <v>940</v>
      </c>
      <c r="C278" s="405" t="s">
        <v>941</v>
      </c>
      <c r="D278" s="398" t="s">
        <v>891</v>
      </c>
      <c r="E278" s="358">
        <v>180150</v>
      </c>
      <c r="F278" s="406"/>
      <c r="G278" s="406"/>
      <c r="H278" s="407">
        <f t="shared" si="10"/>
        <v>180150</v>
      </c>
      <c r="I278" s="400">
        <f t="shared" si="8"/>
        <v>180150</v>
      </c>
      <c r="J278" s="401"/>
      <c r="K278" s="50" t="s">
        <v>58</v>
      </c>
      <c r="L278" s="68"/>
      <c r="M278" s="68" t="s">
        <v>427</v>
      </c>
      <c r="N278" s="402"/>
    </row>
    <row r="279" spans="1:14" s="163" customFormat="1" ht="36" customHeight="1">
      <c r="A279" s="424"/>
      <c r="B279" s="418" t="s">
        <v>942</v>
      </c>
      <c r="C279" s="425" t="s">
        <v>943</v>
      </c>
      <c r="D279" s="426" t="s">
        <v>891</v>
      </c>
      <c r="E279" s="420">
        <v>1098950</v>
      </c>
      <c r="F279" s="422"/>
      <c r="G279" s="422"/>
      <c r="H279" s="423">
        <f t="shared" si="10"/>
        <v>1098950</v>
      </c>
      <c r="I279" s="400">
        <f t="shared" si="8"/>
        <v>1098950</v>
      </c>
      <c r="J279" s="427"/>
      <c r="K279" s="176" t="s">
        <v>58</v>
      </c>
      <c r="L279" s="67"/>
      <c r="M279" s="68" t="s">
        <v>427</v>
      </c>
      <c r="N279" s="402"/>
    </row>
    <row r="280" spans="1:14" s="163" customFormat="1" ht="57.75" customHeight="1">
      <c r="A280" s="424"/>
      <c r="B280" s="428" t="s">
        <v>944</v>
      </c>
      <c r="C280" s="405" t="s">
        <v>945</v>
      </c>
      <c r="D280" s="426" t="s">
        <v>946</v>
      </c>
      <c r="E280" s="429">
        <v>4000</v>
      </c>
      <c r="F280" s="406"/>
      <c r="G280" s="406"/>
      <c r="H280" s="429">
        <v>4000</v>
      </c>
      <c r="I280" s="400">
        <f t="shared" si="8"/>
        <v>4000</v>
      </c>
      <c r="J280" s="401"/>
      <c r="K280" s="176" t="s">
        <v>58</v>
      </c>
      <c r="L280" s="68"/>
      <c r="M280" s="68" t="s">
        <v>427</v>
      </c>
      <c r="N280" s="402"/>
    </row>
    <row r="281" spans="1:14" s="163" customFormat="1" ht="75" customHeight="1">
      <c r="A281" s="424"/>
      <c r="B281" s="428" t="s">
        <v>947</v>
      </c>
      <c r="C281" s="405" t="s">
        <v>948</v>
      </c>
      <c r="D281" s="426" t="s">
        <v>946</v>
      </c>
      <c r="E281" s="429">
        <v>28350</v>
      </c>
      <c r="F281" s="406"/>
      <c r="G281" s="406"/>
      <c r="H281" s="429">
        <v>28350</v>
      </c>
      <c r="I281" s="400">
        <f t="shared" si="8"/>
        <v>28350</v>
      </c>
      <c r="J281" s="401"/>
      <c r="K281" s="176" t="s">
        <v>58</v>
      </c>
      <c r="L281" s="68"/>
      <c r="M281" s="68" t="s">
        <v>427</v>
      </c>
      <c r="N281" s="402"/>
    </row>
    <row r="282" spans="1:14" s="163" customFormat="1" ht="51.75" customHeight="1">
      <c r="A282" s="424"/>
      <c r="B282" s="428" t="s">
        <v>949</v>
      </c>
      <c r="C282" s="405" t="s">
        <v>950</v>
      </c>
      <c r="D282" s="426" t="s">
        <v>946</v>
      </c>
      <c r="E282" s="429">
        <v>9000</v>
      </c>
      <c r="F282" s="406"/>
      <c r="G282" s="406"/>
      <c r="H282" s="429">
        <v>9000</v>
      </c>
      <c r="I282" s="400">
        <f t="shared" si="8"/>
        <v>9000</v>
      </c>
      <c r="J282" s="401"/>
      <c r="K282" s="176" t="s">
        <v>58</v>
      </c>
      <c r="L282" s="68"/>
      <c r="M282" s="68" t="s">
        <v>427</v>
      </c>
      <c r="N282" s="402"/>
    </row>
    <row r="283" spans="1:14" s="163" customFormat="1" ht="72" customHeight="1">
      <c r="A283" s="424"/>
      <c r="B283" s="428" t="s">
        <v>951</v>
      </c>
      <c r="C283" s="405" t="s">
        <v>952</v>
      </c>
      <c r="D283" s="426" t="s">
        <v>946</v>
      </c>
      <c r="E283" s="429">
        <v>19500</v>
      </c>
      <c r="F283" s="406"/>
      <c r="G283" s="406"/>
      <c r="H283" s="429">
        <v>19500</v>
      </c>
      <c r="I283" s="400">
        <f t="shared" si="8"/>
        <v>19500</v>
      </c>
      <c r="J283" s="401"/>
      <c r="K283" s="176" t="s">
        <v>58</v>
      </c>
      <c r="L283" s="68"/>
      <c r="M283" s="68" t="s">
        <v>427</v>
      </c>
      <c r="N283" s="402"/>
    </row>
    <row r="284" spans="1:14" s="163" customFormat="1" ht="73.5" customHeight="1">
      <c r="A284" s="424"/>
      <c r="B284" s="428" t="s">
        <v>953</v>
      </c>
      <c r="C284" s="405" t="s">
        <v>948</v>
      </c>
      <c r="D284" s="426" t="s">
        <v>946</v>
      </c>
      <c r="E284" s="429">
        <v>1073350</v>
      </c>
      <c r="F284" s="406"/>
      <c r="G284" s="406"/>
      <c r="H284" s="429">
        <v>1073350</v>
      </c>
      <c r="I284" s="400">
        <f t="shared" si="8"/>
        <v>1073350</v>
      </c>
      <c r="J284" s="401"/>
      <c r="K284" s="176" t="s">
        <v>58</v>
      </c>
      <c r="L284" s="68"/>
      <c r="M284" s="68" t="s">
        <v>427</v>
      </c>
      <c r="N284" s="402"/>
    </row>
    <row r="285" spans="1:14" s="163" customFormat="1" ht="84.75" customHeight="1">
      <c r="A285" s="424"/>
      <c r="B285" s="428" t="s">
        <v>954</v>
      </c>
      <c r="C285" s="405" t="s">
        <v>955</v>
      </c>
      <c r="D285" s="426" t="s">
        <v>946</v>
      </c>
      <c r="E285" s="429">
        <v>633650</v>
      </c>
      <c r="F285" s="406"/>
      <c r="G285" s="406"/>
      <c r="H285" s="429">
        <v>633650</v>
      </c>
      <c r="I285" s="400">
        <f t="shared" si="8"/>
        <v>633650</v>
      </c>
      <c r="J285" s="401"/>
      <c r="K285" s="176" t="s">
        <v>58</v>
      </c>
      <c r="L285" s="68"/>
      <c r="M285" s="68" t="s">
        <v>427</v>
      </c>
      <c r="N285" s="402"/>
    </row>
    <row r="286" spans="1:14" s="163" customFormat="1" ht="54.75" customHeight="1">
      <c r="A286" s="424"/>
      <c r="B286" s="428" t="s">
        <v>956</v>
      </c>
      <c r="C286" s="405" t="s">
        <v>957</v>
      </c>
      <c r="D286" s="426" t="s">
        <v>946</v>
      </c>
      <c r="E286" s="429">
        <v>4000000</v>
      </c>
      <c r="F286" s="406"/>
      <c r="G286" s="406"/>
      <c r="H286" s="429">
        <v>4000000</v>
      </c>
      <c r="I286" s="400">
        <f t="shared" si="8"/>
        <v>4000000</v>
      </c>
      <c r="J286" s="401"/>
      <c r="K286" s="176" t="s">
        <v>58</v>
      </c>
      <c r="L286" s="68"/>
      <c r="M286" s="68" t="s">
        <v>427</v>
      </c>
      <c r="N286" s="402"/>
    </row>
    <row r="287" spans="1:14" s="163" customFormat="1" ht="72.75" customHeight="1">
      <c r="A287" s="424"/>
      <c r="B287" s="428" t="s">
        <v>958</v>
      </c>
      <c r="C287" s="405" t="s">
        <v>959</v>
      </c>
      <c r="D287" s="426" t="s">
        <v>946</v>
      </c>
      <c r="E287" s="429">
        <v>413761</v>
      </c>
      <c r="F287" s="406"/>
      <c r="G287" s="406"/>
      <c r="H287" s="429">
        <v>413761</v>
      </c>
      <c r="I287" s="400">
        <f t="shared" si="8"/>
        <v>413761</v>
      </c>
      <c r="J287" s="401"/>
      <c r="K287" s="176" t="s">
        <v>58</v>
      </c>
      <c r="L287" s="68"/>
      <c r="M287" s="68" t="s">
        <v>427</v>
      </c>
      <c r="N287" s="402"/>
    </row>
    <row r="288" spans="1:14" s="163" customFormat="1" ht="68.25" customHeight="1">
      <c r="A288" s="424"/>
      <c r="B288" s="428" t="s">
        <v>960</v>
      </c>
      <c r="C288" s="405" t="s">
        <v>961</v>
      </c>
      <c r="D288" s="426" t="s">
        <v>946</v>
      </c>
      <c r="E288" s="429">
        <v>7000</v>
      </c>
      <c r="F288" s="406"/>
      <c r="G288" s="406"/>
      <c r="H288" s="429">
        <v>7000</v>
      </c>
      <c r="I288" s="400">
        <f t="shared" si="8"/>
        <v>7000</v>
      </c>
      <c r="J288" s="401"/>
      <c r="K288" s="176" t="s">
        <v>58</v>
      </c>
      <c r="L288" s="68"/>
      <c r="M288" s="68" t="s">
        <v>427</v>
      </c>
      <c r="N288" s="402"/>
    </row>
    <row r="289" spans="1:14" s="163" customFormat="1" ht="36" customHeight="1">
      <c r="A289" s="424"/>
      <c r="B289" s="428" t="s">
        <v>962</v>
      </c>
      <c r="C289" s="405" t="s">
        <v>963</v>
      </c>
      <c r="D289" s="426" t="s">
        <v>946</v>
      </c>
      <c r="E289" s="429">
        <v>1744</v>
      </c>
      <c r="F289" s="406"/>
      <c r="G289" s="406"/>
      <c r="H289" s="429">
        <v>1744</v>
      </c>
      <c r="I289" s="400">
        <f t="shared" si="8"/>
        <v>1744</v>
      </c>
      <c r="J289" s="401"/>
      <c r="K289" s="176" t="s">
        <v>58</v>
      </c>
      <c r="L289" s="68"/>
      <c r="M289" s="68" t="s">
        <v>427</v>
      </c>
      <c r="N289" s="402"/>
    </row>
    <row r="290" spans="1:14" s="163" customFormat="1" ht="87" customHeight="1">
      <c r="A290" s="424"/>
      <c r="B290" s="428" t="s">
        <v>964</v>
      </c>
      <c r="C290" s="405" t="s">
        <v>965</v>
      </c>
      <c r="D290" s="426" t="s">
        <v>946</v>
      </c>
      <c r="E290" s="429">
        <v>187000</v>
      </c>
      <c r="F290" s="406"/>
      <c r="G290" s="406"/>
      <c r="H290" s="429">
        <v>187000</v>
      </c>
      <c r="I290" s="400">
        <f t="shared" si="8"/>
        <v>187000</v>
      </c>
      <c r="J290" s="401"/>
      <c r="K290" s="176" t="s">
        <v>58</v>
      </c>
      <c r="L290" s="68"/>
      <c r="M290" s="68" t="s">
        <v>427</v>
      </c>
      <c r="N290" s="402"/>
    </row>
    <row r="291" spans="1:14" s="163" customFormat="1" ht="59.25" customHeight="1">
      <c r="A291" s="424"/>
      <c r="B291" s="428" t="s">
        <v>966</v>
      </c>
      <c r="C291" s="405" t="s">
        <v>967</v>
      </c>
      <c r="D291" s="426" t="s">
        <v>946</v>
      </c>
      <c r="E291" s="429">
        <v>2225</v>
      </c>
      <c r="F291" s="406"/>
      <c r="G291" s="406"/>
      <c r="H291" s="429">
        <v>2225</v>
      </c>
      <c r="I291" s="400">
        <f t="shared" si="8"/>
        <v>2225</v>
      </c>
      <c r="J291" s="401"/>
      <c r="K291" s="176" t="s">
        <v>58</v>
      </c>
      <c r="L291" s="68"/>
      <c r="M291" s="68" t="s">
        <v>427</v>
      </c>
      <c r="N291" s="402"/>
    </row>
    <row r="292" spans="1:14" s="163" customFormat="1" ht="75" customHeight="1">
      <c r="A292" s="424"/>
      <c r="B292" s="428" t="s">
        <v>968</v>
      </c>
      <c r="C292" s="405" t="s">
        <v>969</v>
      </c>
      <c r="D292" s="426" t="s">
        <v>946</v>
      </c>
      <c r="E292" s="429">
        <v>13554</v>
      </c>
      <c r="F292" s="406"/>
      <c r="G292" s="406"/>
      <c r="H292" s="429">
        <v>13554</v>
      </c>
      <c r="I292" s="400">
        <f t="shared" si="8"/>
        <v>13554</v>
      </c>
      <c r="J292" s="401"/>
      <c r="K292" s="176" t="s">
        <v>58</v>
      </c>
      <c r="L292" s="68"/>
      <c r="M292" s="68" t="s">
        <v>427</v>
      </c>
      <c r="N292" s="402"/>
    </row>
    <row r="293" spans="1:14" s="163" customFormat="1" ht="69.75" customHeight="1">
      <c r="A293" s="424"/>
      <c r="B293" s="428" t="s">
        <v>970</v>
      </c>
      <c r="C293" s="405" t="s">
        <v>971</v>
      </c>
      <c r="D293" s="426" t="s">
        <v>946</v>
      </c>
      <c r="E293" s="429">
        <v>1064</v>
      </c>
      <c r="F293" s="406"/>
      <c r="G293" s="406"/>
      <c r="H293" s="429">
        <v>1064</v>
      </c>
      <c r="I293" s="400">
        <f t="shared" si="8"/>
        <v>1064</v>
      </c>
      <c r="J293" s="401"/>
      <c r="K293" s="176" t="s">
        <v>58</v>
      </c>
      <c r="L293" s="68"/>
      <c r="M293" s="68" t="s">
        <v>427</v>
      </c>
      <c r="N293" s="402"/>
    </row>
    <row r="294" spans="1:14" s="163" customFormat="1" ht="96" customHeight="1">
      <c r="A294" s="424"/>
      <c r="B294" s="428" t="s">
        <v>972</v>
      </c>
      <c r="C294" s="405" t="s">
        <v>973</v>
      </c>
      <c r="D294" s="426" t="s">
        <v>946</v>
      </c>
      <c r="E294" s="429">
        <v>113600</v>
      </c>
      <c r="F294" s="406"/>
      <c r="G294" s="406"/>
      <c r="H294" s="429">
        <v>113600</v>
      </c>
      <c r="I294" s="400">
        <f t="shared" si="8"/>
        <v>113600</v>
      </c>
      <c r="J294" s="401"/>
      <c r="K294" s="176" t="s">
        <v>58</v>
      </c>
      <c r="L294" s="68"/>
      <c r="M294" s="68" t="s">
        <v>427</v>
      </c>
      <c r="N294" s="402"/>
    </row>
    <row r="295" spans="1:14" s="163" customFormat="1" ht="93.75" customHeight="1">
      <c r="A295" s="424"/>
      <c r="B295" s="428" t="s">
        <v>974</v>
      </c>
      <c r="C295" s="405" t="s">
        <v>948</v>
      </c>
      <c r="D295" s="426" t="s">
        <v>946</v>
      </c>
      <c r="E295" s="429">
        <v>49850</v>
      </c>
      <c r="F295" s="406"/>
      <c r="G295" s="406"/>
      <c r="H295" s="429">
        <v>49850</v>
      </c>
      <c r="I295" s="400">
        <f t="shared" si="8"/>
        <v>49850</v>
      </c>
      <c r="J295" s="401"/>
      <c r="K295" s="176" t="s">
        <v>58</v>
      </c>
      <c r="L295" s="68"/>
      <c r="M295" s="68" t="s">
        <v>427</v>
      </c>
      <c r="N295" s="402"/>
    </row>
    <row r="296" spans="1:14" s="163" customFormat="1" ht="55.5" customHeight="1">
      <c r="A296" s="424"/>
      <c r="B296" s="428" t="s">
        <v>975</v>
      </c>
      <c r="C296" s="405" t="s">
        <v>973</v>
      </c>
      <c r="D296" s="426" t="s">
        <v>946</v>
      </c>
      <c r="E296" s="429">
        <v>461600</v>
      </c>
      <c r="F296" s="406"/>
      <c r="G296" s="406"/>
      <c r="H296" s="429">
        <v>461600</v>
      </c>
      <c r="I296" s="400">
        <f t="shared" si="8"/>
        <v>461600</v>
      </c>
      <c r="J296" s="401"/>
      <c r="K296" s="176" t="s">
        <v>58</v>
      </c>
      <c r="L296" s="68"/>
      <c r="M296" s="68" t="s">
        <v>427</v>
      </c>
      <c r="N296" s="402"/>
    </row>
    <row r="297" spans="1:14" s="163" customFormat="1" ht="54" customHeight="1">
      <c r="A297" s="424"/>
      <c r="B297" s="428" t="s">
        <v>976</v>
      </c>
      <c r="C297" s="405" t="s">
        <v>969</v>
      </c>
      <c r="D297" s="426" t="s">
        <v>946</v>
      </c>
      <c r="E297" s="429">
        <v>9000</v>
      </c>
      <c r="F297" s="406"/>
      <c r="G297" s="406"/>
      <c r="H297" s="429">
        <v>9000</v>
      </c>
      <c r="I297" s="400">
        <f t="shared" si="8"/>
        <v>9000</v>
      </c>
      <c r="J297" s="401"/>
      <c r="K297" s="176" t="s">
        <v>58</v>
      </c>
      <c r="L297" s="68"/>
      <c r="M297" s="68" t="s">
        <v>427</v>
      </c>
      <c r="N297" s="402"/>
    </row>
    <row r="298" spans="1:14" s="163" customFormat="1" ht="75.75" customHeight="1">
      <c r="A298" s="424"/>
      <c r="B298" s="428" t="s">
        <v>977</v>
      </c>
      <c r="C298" s="405" t="s">
        <v>978</v>
      </c>
      <c r="D298" s="426" t="s">
        <v>946</v>
      </c>
      <c r="E298" s="429">
        <v>-1200</v>
      </c>
      <c r="F298" s="406"/>
      <c r="G298" s="406"/>
      <c r="H298" s="429">
        <v>-1200</v>
      </c>
      <c r="I298" s="400">
        <f t="shared" si="8"/>
        <v>-1200</v>
      </c>
      <c r="J298" s="401"/>
      <c r="K298" s="176" t="s">
        <v>58</v>
      </c>
      <c r="L298" s="68"/>
      <c r="M298" s="68" t="s">
        <v>427</v>
      </c>
      <c r="N298" s="402"/>
    </row>
    <row r="299" spans="1:14" s="163" customFormat="1" ht="72.75" customHeight="1">
      <c r="A299" s="424"/>
      <c r="B299" s="428" t="s">
        <v>979</v>
      </c>
      <c r="C299" s="405" t="s">
        <v>980</v>
      </c>
      <c r="D299" s="426" t="s">
        <v>946</v>
      </c>
      <c r="E299" s="429">
        <v>16500</v>
      </c>
      <c r="F299" s="406"/>
      <c r="G299" s="406"/>
      <c r="H299" s="429">
        <v>16500</v>
      </c>
      <c r="I299" s="400">
        <f t="shared" si="8"/>
        <v>16500</v>
      </c>
      <c r="J299" s="401"/>
      <c r="K299" s="176" t="s">
        <v>58</v>
      </c>
      <c r="L299" s="68"/>
      <c r="M299" s="68" t="s">
        <v>427</v>
      </c>
      <c r="N299" s="402"/>
    </row>
    <row r="300" spans="1:14" s="163" customFormat="1" ht="54.75" customHeight="1">
      <c r="A300" s="424"/>
      <c r="B300" s="428" t="s">
        <v>981</v>
      </c>
      <c r="C300" s="405" t="s">
        <v>961</v>
      </c>
      <c r="D300" s="426" t="s">
        <v>946</v>
      </c>
      <c r="E300" s="429">
        <v>3500</v>
      </c>
      <c r="F300" s="406"/>
      <c r="G300" s="406"/>
      <c r="H300" s="429">
        <v>3500</v>
      </c>
      <c r="I300" s="400">
        <f t="shared" si="8"/>
        <v>3500</v>
      </c>
      <c r="J300" s="401"/>
      <c r="K300" s="176" t="s">
        <v>58</v>
      </c>
      <c r="L300" s="68"/>
      <c r="M300" s="68" t="s">
        <v>427</v>
      </c>
      <c r="N300" s="402"/>
    </row>
    <row r="301" spans="1:14" s="163" customFormat="1" ht="70.5" customHeight="1">
      <c r="A301" s="424"/>
      <c r="B301" s="428" t="s">
        <v>982</v>
      </c>
      <c r="C301" s="405" t="s">
        <v>941</v>
      </c>
      <c r="D301" s="426" t="s">
        <v>946</v>
      </c>
      <c r="E301" s="429">
        <v>184100</v>
      </c>
      <c r="F301" s="406"/>
      <c r="G301" s="406"/>
      <c r="H301" s="429">
        <v>184100</v>
      </c>
      <c r="I301" s="400">
        <f t="shared" si="8"/>
        <v>184100</v>
      </c>
      <c r="J301" s="401"/>
      <c r="K301" s="176" t="s">
        <v>58</v>
      </c>
      <c r="L301" s="68"/>
      <c r="M301" s="68" t="s">
        <v>427</v>
      </c>
      <c r="N301" s="402"/>
    </row>
    <row r="302" spans="1:14" s="163" customFormat="1" ht="36" customHeight="1">
      <c r="A302" s="424"/>
      <c r="B302" s="428" t="s">
        <v>983</v>
      </c>
      <c r="C302" s="405" t="s">
        <v>984</v>
      </c>
      <c r="D302" s="426" t="s">
        <v>946</v>
      </c>
      <c r="E302" s="429">
        <v>4000000</v>
      </c>
      <c r="F302" s="406"/>
      <c r="G302" s="406"/>
      <c r="H302" s="429">
        <v>4000000</v>
      </c>
      <c r="I302" s="400">
        <f t="shared" si="8"/>
        <v>4000000</v>
      </c>
      <c r="J302" s="401"/>
      <c r="K302" s="176" t="s">
        <v>58</v>
      </c>
      <c r="L302" s="68"/>
      <c r="M302" s="68" t="s">
        <v>427</v>
      </c>
      <c r="N302" s="402"/>
    </row>
    <row r="303" spans="1:14" s="163" customFormat="1" ht="36" customHeight="1">
      <c r="A303" s="424"/>
      <c r="B303" s="428" t="s">
        <v>985</v>
      </c>
      <c r="C303" s="405" t="s">
        <v>986</v>
      </c>
      <c r="D303" s="426" t="s">
        <v>946</v>
      </c>
      <c r="E303" s="429">
        <v>-8708</v>
      </c>
      <c r="F303" s="406"/>
      <c r="G303" s="406"/>
      <c r="H303" s="429">
        <v>-8708</v>
      </c>
      <c r="I303" s="400">
        <f t="shared" si="8"/>
        <v>-8708</v>
      </c>
      <c r="J303" s="401"/>
      <c r="K303" s="176" t="s">
        <v>58</v>
      </c>
      <c r="L303" s="68"/>
      <c r="M303" s="68" t="s">
        <v>427</v>
      </c>
      <c r="N303" s="402"/>
    </row>
    <row r="304" spans="1:14" s="163" customFormat="1" ht="36" customHeight="1">
      <c r="A304" s="424"/>
      <c r="B304" s="428" t="s">
        <v>987</v>
      </c>
      <c r="C304" s="405" t="s">
        <v>988</v>
      </c>
      <c r="D304" s="426" t="s">
        <v>946</v>
      </c>
      <c r="E304" s="429">
        <v>4632</v>
      </c>
      <c r="F304" s="406"/>
      <c r="G304" s="406"/>
      <c r="H304" s="429">
        <v>4632</v>
      </c>
      <c r="I304" s="400">
        <f t="shared" si="8"/>
        <v>4632</v>
      </c>
      <c r="J304" s="401"/>
      <c r="K304" s="176" t="s">
        <v>58</v>
      </c>
      <c r="L304" s="68"/>
      <c r="M304" s="68" t="s">
        <v>427</v>
      </c>
      <c r="N304" s="402"/>
    </row>
    <row r="305" spans="1:14" s="163" customFormat="1" ht="79.5" customHeight="1">
      <c r="A305" s="424"/>
      <c r="B305" s="428" t="s">
        <v>989</v>
      </c>
      <c r="C305" s="405" t="s">
        <v>948</v>
      </c>
      <c r="D305" s="426" t="s">
        <v>946</v>
      </c>
      <c r="E305" s="429">
        <v>1107600</v>
      </c>
      <c r="F305" s="406"/>
      <c r="G305" s="406"/>
      <c r="H305" s="429">
        <v>1107600</v>
      </c>
      <c r="I305" s="400">
        <f t="shared" si="8"/>
        <v>1107600</v>
      </c>
      <c r="J305" s="401"/>
      <c r="K305" s="176" t="s">
        <v>58</v>
      </c>
      <c r="L305" s="68"/>
      <c r="M305" s="68" t="s">
        <v>427</v>
      </c>
      <c r="N305" s="402"/>
    </row>
    <row r="306" spans="1:14" s="163" customFormat="1" ht="76.5" customHeight="1">
      <c r="A306" s="424"/>
      <c r="B306" s="428" t="s">
        <v>990</v>
      </c>
      <c r="C306" s="405" t="s">
        <v>991</v>
      </c>
      <c r="D306" s="426" t="s">
        <v>946</v>
      </c>
      <c r="E306" s="429">
        <v>414292</v>
      </c>
      <c r="F306" s="406"/>
      <c r="G306" s="406"/>
      <c r="H306" s="429">
        <v>414292</v>
      </c>
      <c r="I306" s="400">
        <f t="shared" si="8"/>
        <v>414292</v>
      </c>
      <c r="J306" s="401"/>
      <c r="K306" s="176" t="s">
        <v>58</v>
      </c>
      <c r="L306" s="68"/>
      <c r="M306" s="68" t="s">
        <v>427</v>
      </c>
      <c r="N306" s="402"/>
    </row>
    <row r="307" spans="1:14" s="163" customFormat="1" ht="36" customHeight="1">
      <c r="A307" s="424"/>
      <c r="B307" s="428" t="s">
        <v>992</v>
      </c>
      <c r="C307" s="405" t="s">
        <v>993</v>
      </c>
      <c r="D307" s="426" t="s">
        <v>946</v>
      </c>
      <c r="E307" s="429">
        <v>-1436</v>
      </c>
      <c r="F307" s="406"/>
      <c r="G307" s="406"/>
      <c r="H307" s="429">
        <v>-1436</v>
      </c>
      <c r="I307" s="400">
        <f t="shared" si="8"/>
        <v>-1436</v>
      </c>
      <c r="J307" s="401"/>
      <c r="K307" s="176" t="s">
        <v>58</v>
      </c>
      <c r="L307" s="68"/>
      <c r="M307" s="68" t="s">
        <v>427</v>
      </c>
      <c r="N307" s="402"/>
    </row>
    <row r="308" spans="1:14" s="163" customFormat="1" ht="61.5" customHeight="1">
      <c r="A308" s="424"/>
      <c r="B308" s="428" t="s">
        <v>994</v>
      </c>
      <c r="C308" s="405" t="s">
        <v>995</v>
      </c>
      <c r="D308" s="426" t="s">
        <v>946</v>
      </c>
      <c r="E308" s="429">
        <v>-500</v>
      </c>
      <c r="F308" s="406"/>
      <c r="G308" s="406"/>
      <c r="H308" s="429">
        <v>-500</v>
      </c>
      <c r="I308" s="400">
        <f t="shared" si="8"/>
        <v>-500</v>
      </c>
      <c r="J308" s="401"/>
      <c r="K308" s="176" t="s">
        <v>58</v>
      </c>
      <c r="L308" s="68"/>
      <c r="M308" s="68" t="s">
        <v>427</v>
      </c>
      <c r="N308" s="402"/>
    </row>
    <row r="309" spans="1:14" s="163" customFormat="1" ht="69" customHeight="1">
      <c r="A309" s="424"/>
      <c r="B309" s="428" t="s">
        <v>996</v>
      </c>
      <c r="C309" s="405" t="s">
        <v>997</v>
      </c>
      <c r="D309" s="426" t="s">
        <v>946</v>
      </c>
      <c r="E309" s="429">
        <v>87700</v>
      </c>
      <c r="F309" s="406"/>
      <c r="G309" s="406"/>
      <c r="H309" s="429">
        <v>87700</v>
      </c>
      <c r="I309" s="400">
        <f t="shared" si="8"/>
        <v>87700</v>
      </c>
      <c r="J309" s="401"/>
      <c r="K309" s="176" t="s">
        <v>58</v>
      </c>
      <c r="L309" s="68"/>
      <c r="M309" s="68" t="s">
        <v>427</v>
      </c>
      <c r="N309" s="402"/>
    </row>
    <row r="310" spans="1:14" s="163" customFormat="1" ht="36" customHeight="1">
      <c r="A310" s="424"/>
      <c r="B310" s="428" t="s">
        <v>998</v>
      </c>
      <c r="C310" s="405" t="s">
        <v>945</v>
      </c>
      <c r="D310" s="426" t="s">
        <v>946</v>
      </c>
      <c r="E310" s="429">
        <v>15761</v>
      </c>
      <c r="F310" s="406"/>
      <c r="G310" s="406"/>
      <c r="H310" s="429">
        <v>15761</v>
      </c>
      <c r="I310" s="400">
        <f t="shared" si="8"/>
        <v>15761</v>
      </c>
      <c r="J310" s="401"/>
      <c r="K310" s="176" t="s">
        <v>58</v>
      </c>
      <c r="L310" s="68"/>
      <c r="M310" s="68" t="s">
        <v>427</v>
      </c>
      <c r="N310" s="402"/>
    </row>
    <row r="311" spans="1:14" s="163" customFormat="1" ht="62.25" customHeight="1">
      <c r="A311" s="424"/>
      <c r="B311" s="428" t="s">
        <v>999</v>
      </c>
      <c r="C311" s="405" t="s">
        <v>948</v>
      </c>
      <c r="D311" s="426" t="s">
        <v>946</v>
      </c>
      <c r="E311" s="429">
        <v>31250</v>
      </c>
      <c r="F311" s="406"/>
      <c r="G311" s="406"/>
      <c r="H311" s="429">
        <v>31250</v>
      </c>
      <c r="I311" s="400">
        <f t="shared" si="8"/>
        <v>31250</v>
      </c>
      <c r="J311" s="401"/>
      <c r="K311" s="176" t="s">
        <v>58</v>
      </c>
      <c r="L311" s="68"/>
      <c r="M311" s="68" t="s">
        <v>427</v>
      </c>
      <c r="N311" s="402"/>
    </row>
    <row r="312" spans="1:14" s="163" customFormat="1" ht="78" customHeight="1">
      <c r="A312" s="424"/>
      <c r="B312" s="428" t="s">
        <v>1000</v>
      </c>
      <c r="C312" s="405" t="s">
        <v>1001</v>
      </c>
      <c r="D312" s="426" t="s">
        <v>946</v>
      </c>
      <c r="E312" s="429">
        <v>61172</v>
      </c>
      <c r="F312" s="406"/>
      <c r="G312" s="406"/>
      <c r="H312" s="429">
        <v>61172</v>
      </c>
      <c r="I312" s="400">
        <f t="shared" si="8"/>
        <v>61172</v>
      </c>
      <c r="J312" s="401"/>
      <c r="K312" s="176" t="s">
        <v>58</v>
      </c>
      <c r="L312" s="68"/>
      <c r="M312" s="68" t="s">
        <v>427</v>
      </c>
      <c r="N312" s="402"/>
    </row>
    <row r="313" spans="1:14" s="163" customFormat="1" ht="80.25" customHeight="1">
      <c r="A313" s="424"/>
      <c r="B313" s="428" t="s">
        <v>1002</v>
      </c>
      <c r="C313" s="405" t="s">
        <v>948</v>
      </c>
      <c r="D313" s="426" t="s">
        <v>946</v>
      </c>
      <c r="E313" s="429">
        <v>1086700</v>
      </c>
      <c r="F313" s="406"/>
      <c r="G313" s="406"/>
      <c r="H313" s="429">
        <v>1086700</v>
      </c>
      <c r="I313" s="400">
        <f t="shared" si="8"/>
        <v>1086700</v>
      </c>
      <c r="J313" s="401"/>
      <c r="K313" s="176" t="s">
        <v>58</v>
      </c>
      <c r="L313" s="68"/>
      <c r="M313" s="68" t="s">
        <v>427</v>
      </c>
      <c r="N313" s="402"/>
    </row>
    <row r="314" spans="1:14" s="163" customFormat="1" ht="57.75" customHeight="1">
      <c r="A314" s="424"/>
      <c r="B314" s="428" t="s">
        <v>1003</v>
      </c>
      <c r="C314" s="405" t="s">
        <v>1004</v>
      </c>
      <c r="D314" s="426" t="s">
        <v>946</v>
      </c>
      <c r="E314" s="429">
        <v>5000000</v>
      </c>
      <c r="F314" s="406"/>
      <c r="G314" s="406"/>
      <c r="H314" s="429">
        <v>5000000</v>
      </c>
      <c r="I314" s="400">
        <f t="shared" si="8"/>
        <v>5000000</v>
      </c>
      <c r="J314" s="401"/>
      <c r="K314" s="176" t="s">
        <v>58</v>
      </c>
      <c r="L314" s="68"/>
      <c r="M314" s="68" t="s">
        <v>427</v>
      </c>
      <c r="N314" s="402"/>
    </row>
    <row r="315" spans="1:14" s="163" customFormat="1" ht="60.75" customHeight="1">
      <c r="A315" s="424"/>
      <c r="B315" s="428" t="s">
        <v>1005</v>
      </c>
      <c r="C315" s="405" t="s">
        <v>1006</v>
      </c>
      <c r="D315" s="426" t="s">
        <v>946</v>
      </c>
      <c r="E315" s="429">
        <v>5149</v>
      </c>
      <c r="F315" s="406"/>
      <c r="G315" s="406"/>
      <c r="H315" s="429">
        <v>5149</v>
      </c>
      <c r="I315" s="400">
        <f t="shared" si="8"/>
        <v>5149</v>
      </c>
      <c r="J315" s="401"/>
      <c r="K315" s="176" t="s">
        <v>58</v>
      </c>
      <c r="L315" s="68"/>
      <c r="M315" s="68" t="s">
        <v>427</v>
      </c>
      <c r="N315" s="402"/>
    </row>
    <row r="316" spans="1:14" s="163" customFormat="1" ht="63.75" customHeight="1">
      <c r="A316" s="424"/>
      <c r="B316" s="428" t="s">
        <v>1007</v>
      </c>
      <c r="C316" s="405" t="s">
        <v>1008</v>
      </c>
      <c r="D316" s="426" t="s">
        <v>946</v>
      </c>
      <c r="E316" s="429">
        <v>456292</v>
      </c>
      <c r="F316" s="406"/>
      <c r="G316" s="406"/>
      <c r="H316" s="429">
        <v>456292</v>
      </c>
      <c r="I316" s="400">
        <f t="shared" si="8"/>
        <v>456292</v>
      </c>
      <c r="J316" s="401"/>
      <c r="K316" s="176" t="s">
        <v>58</v>
      </c>
      <c r="L316" s="68"/>
      <c r="M316" s="68" t="s">
        <v>427</v>
      </c>
      <c r="N316" s="402"/>
    </row>
    <row r="317" spans="1:14" s="163" customFormat="1" ht="78.75" customHeight="1">
      <c r="A317" s="424"/>
      <c r="B317" s="428" t="s">
        <v>1009</v>
      </c>
      <c r="C317" s="405" t="s">
        <v>1010</v>
      </c>
      <c r="D317" s="426" t="s">
        <v>946</v>
      </c>
      <c r="E317" s="429">
        <v>15000</v>
      </c>
      <c r="F317" s="406"/>
      <c r="G317" s="406"/>
      <c r="H317" s="429">
        <v>15000</v>
      </c>
      <c r="I317" s="400">
        <f t="shared" si="8"/>
        <v>15000</v>
      </c>
      <c r="J317" s="401"/>
      <c r="K317" s="176" t="s">
        <v>58</v>
      </c>
      <c r="L317" s="68"/>
      <c r="M317" s="68" t="s">
        <v>427</v>
      </c>
      <c r="N317" s="402"/>
    </row>
    <row r="318" spans="1:14" s="163" customFormat="1" ht="83.25" customHeight="1">
      <c r="A318" s="424"/>
      <c r="B318" s="428" t="s">
        <v>1011</v>
      </c>
      <c r="C318" s="405" t="s">
        <v>948</v>
      </c>
      <c r="D318" s="426" t="s">
        <v>946</v>
      </c>
      <c r="E318" s="429">
        <v>187800</v>
      </c>
      <c r="F318" s="406"/>
      <c r="G318" s="406"/>
      <c r="H318" s="429">
        <v>187800</v>
      </c>
      <c r="I318" s="400">
        <f t="shared" si="8"/>
        <v>187800</v>
      </c>
      <c r="J318" s="401"/>
      <c r="K318" s="176" t="s">
        <v>58</v>
      </c>
      <c r="L318" s="68"/>
      <c r="M318" s="68" t="s">
        <v>427</v>
      </c>
      <c r="N318" s="402"/>
    </row>
    <row r="319" spans="1:14" s="163" customFormat="1" ht="57" customHeight="1">
      <c r="A319" s="424"/>
      <c r="B319" s="430" t="s">
        <v>1012</v>
      </c>
      <c r="C319" s="425" t="s">
        <v>909</v>
      </c>
      <c r="D319" s="426" t="s">
        <v>946</v>
      </c>
      <c r="E319" s="431">
        <v>9000</v>
      </c>
      <c r="F319" s="422"/>
      <c r="G319" s="422"/>
      <c r="H319" s="431">
        <v>9000</v>
      </c>
      <c r="I319" s="432">
        <f t="shared" si="8"/>
        <v>9000</v>
      </c>
      <c r="J319" s="427"/>
      <c r="K319" s="176" t="s">
        <v>58</v>
      </c>
      <c r="L319" s="67"/>
      <c r="M319" s="67" t="s">
        <v>427</v>
      </c>
      <c r="N319" s="433"/>
    </row>
    <row r="320" spans="1:14" s="440" customFormat="1" ht="36" customHeight="1">
      <c r="A320" s="434" t="s">
        <v>50</v>
      </c>
      <c r="B320" s="435"/>
      <c r="C320" s="436"/>
      <c r="D320" s="437"/>
      <c r="E320" s="438">
        <f>SUM(E252:E319)</f>
        <v>43321868</v>
      </c>
      <c r="F320" s="438">
        <f>SUM(F252:F319)</f>
        <v>0</v>
      </c>
      <c r="G320" s="438">
        <f>SUM(G252:G319)</f>
        <v>0</v>
      </c>
      <c r="H320" s="438">
        <f>SUM(H252:H319)</f>
        <v>43321868</v>
      </c>
      <c r="I320" s="438">
        <f>SUM(I252:I319)</f>
        <v>43321868</v>
      </c>
      <c r="J320" s="438"/>
      <c r="K320" s="438"/>
      <c r="L320" s="439"/>
      <c r="M320" s="439"/>
      <c r="N320" s="439"/>
    </row>
    <row r="321" spans="1:14" s="163" customFormat="1" ht="75.75" customHeight="1">
      <c r="A321" s="441" t="s">
        <v>1013</v>
      </c>
      <c r="B321" s="409" t="s">
        <v>1014</v>
      </c>
      <c r="C321" s="442" t="s">
        <v>1015</v>
      </c>
      <c r="D321" s="443" t="s">
        <v>891</v>
      </c>
      <c r="E321" s="411">
        <v>600000</v>
      </c>
      <c r="F321" s="413"/>
      <c r="G321" s="413"/>
      <c r="H321" s="414">
        <f aca="true" t="shared" si="11" ref="H321:H352">SUM(E321:G321)</f>
        <v>600000</v>
      </c>
      <c r="I321" s="444">
        <f aca="true" t="shared" si="12" ref="I321:I402">E321</f>
        <v>600000</v>
      </c>
      <c r="J321" s="445"/>
      <c r="K321" s="446" t="s">
        <v>58</v>
      </c>
      <c r="L321" s="447"/>
      <c r="M321" s="447" t="s">
        <v>427</v>
      </c>
      <c r="N321" s="447"/>
    </row>
    <row r="322" spans="1:14" s="163" customFormat="1" ht="75.75" customHeight="1">
      <c r="A322" s="397"/>
      <c r="B322" s="404" t="s">
        <v>1016</v>
      </c>
      <c r="C322" s="405" t="s">
        <v>1017</v>
      </c>
      <c r="D322" s="448" t="s">
        <v>891</v>
      </c>
      <c r="E322" s="358">
        <v>26218</v>
      </c>
      <c r="F322" s="406"/>
      <c r="G322" s="406"/>
      <c r="H322" s="407">
        <f t="shared" si="11"/>
        <v>26218</v>
      </c>
      <c r="I322" s="449">
        <f t="shared" si="12"/>
        <v>26218</v>
      </c>
      <c r="J322" s="401"/>
      <c r="K322" s="450" t="s">
        <v>58</v>
      </c>
      <c r="L322" s="402"/>
      <c r="M322" s="402" t="s">
        <v>427</v>
      </c>
      <c r="N322" s="402"/>
    </row>
    <row r="323" spans="1:14" s="163" customFormat="1" ht="75.75" customHeight="1">
      <c r="A323" s="397"/>
      <c r="B323" s="404" t="s">
        <v>1018</v>
      </c>
      <c r="C323" s="405" t="s">
        <v>1019</v>
      </c>
      <c r="D323" s="448" t="s">
        <v>891</v>
      </c>
      <c r="E323" s="358">
        <v>308708</v>
      </c>
      <c r="F323" s="406"/>
      <c r="G323" s="406"/>
      <c r="H323" s="407">
        <f t="shared" si="11"/>
        <v>308708</v>
      </c>
      <c r="I323" s="449">
        <f t="shared" si="12"/>
        <v>308708</v>
      </c>
      <c r="J323" s="401"/>
      <c r="K323" s="450" t="s">
        <v>58</v>
      </c>
      <c r="L323" s="402"/>
      <c r="M323" s="402" t="s">
        <v>427</v>
      </c>
      <c r="N323" s="402"/>
    </row>
    <row r="324" spans="1:14" s="163" customFormat="1" ht="43.5" customHeight="1">
      <c r="A324" s="397"/>
      <c r="B324" s="404" t="s">
        <v>1020</v>
      </c>
      <c r="C324" s="405" t="s">
        <v>922</v>
      </c>
      <c r="D324" s="448" t="s">
        <v>891</v>
      </c>
      <c r="E324" s="358">
        <v>30030</v>
      </c>
      <c r="F324" s="406"/>
      <c r="G324" s="406"/>
      <c r="H324" s="407">
        <f t="shared" si="11"/>
        <v>30030</v>
      </c>
      <c r="I324" s="449">
        <f t="shared" si="12"/>
        <v>30030</v>
      </c>
      <c r="J324" s="401"/>
      <c r="K324" s="450" t="s">
        <v>58</v>
      </c>
      <c r="L324" s="402"/>
      <c r="M324" s="402" t="s">
        <v>427</v>
      </c>
      <c r="N324" s="402"/>
    </row>
    <row r="325" spans="1:14" s="163" customFormat="1" ht="75.75" customHeight="1">
      <c r="A325" s="397"/>
      <c r="B325" s="404" t="s">
        <v>1021</v>
      </c>
      <c r="C325" s="405" t="s">
        <v>1022</v>
      </c>
      <c r="D325" s="448" t="s">
        <v>891</v>
      </c>
      <c r="E325" s="358">
        <v>1650000</v>
      </c>
      <c r="F325" s="406"/>
      <c r="G325" s="406"/>
      <c r="H325" s="407">
        <f t="shared" si="11"/>
        <v>1650000</v>
      </c>
      <c r="I325" s="449">
        <f t="shared" si="12"/>
        <v>1650000</v>
      </c>
      <c r="J325" s="401"/>
      <c r="K325" s="450" t="s">
        <v>58</v>
      </c>
      <c r="L325" s="402"/>
      <c r="M325" s="402" t="s">
        <v>427</v>
      </c>
      <c r="N325" s="402"/>
    </row>
    <row r="326" spans="1:14" s="163" customFormat="1" ht="75.75" customHeight="1">
      <c r="A326" s="397"/>
      <c r="B326" s="404" t="s">
        <v>1023</v>
      </c>
      <c r="C326" s="405" t="s">
        <v>1024</v>
      </c>
      <c r="D326" s="448" t="s">
        <v>891</v>
      </c>
      <c r="E326" s="358">
        <v>160000</v>
      </c>
      <c r="F326" s="406"/>
      <c r="G326" s="406"/>
      <c r="H326" s="407">
        <f t="shared" si="11"/>
        <v>160000</v>
      </c>
      <c r="I326" s="449">
        <f t="shared" si="12"/>
        <v>160000</v>
      </c>
      <c r="J326" s="401"/>
      <c r="K326" s="450" t="s">
        <v>58</v>
      </c>
      <c r="L326" s="402"/>
      <c r="M326" s="402" t="s">
        <v>427</v>
      </c>
      <c r="N326" s="402"/>
    </row>
    <row r="327" spans="1:14" s="163" customFormat="1" ht="75.75" customHeight="1">
      <c r="A327" s="397"/>
      <c r="B327" s="404" t="s">
        <v>1025</v>
      </c>
      <c r="C327" s="405" t="s">
        <v>1026</v>
      </c>
      <c r="D327" s="448" t="s">
        <v>891</v>
      </c>
      <c r="E327" s="358">
        <v>140000</v>
      </c>
      <c r="F327" s="406"/>
      <c r="G327" s="406"/>
      <c r="H327" s="407">
        <f t="shared" si="11"/>
        <v>140000</v>
      </c>
      <c r="I327" s="449">
        <f t="shared" si="12"/>
        <v>140000</v>
      </c>
      <c r="J327" s="401"/>
      <c r="K327" s="450" t="s">
        <v>58</v>
      </c>
      <c r="L327" s="402"/>
      <c r="M327" s="402" t="s">
        <v>427</v>
      </c>
      <c r="N327" s="402"/>
    </row>
    <row r="328" spans="1:14" s="163" customFormat="1" ht="75.75" customHeight="1">
      <c r="A328" s="397"/>
      <c r="B328" s="404" t="s">
        <v>1027</v>
      </c>
      <c r="C328" s="405" t="s">
        <v>1028</v>
      </c>
      <c r="D328" s="448" t="s">
        <v>891</v>
      </c>
      <c r="E328" s="358">
        <v>360000</v>
      </c>
      <c r="F328" s="406"/>
      <c r="G328" s="406"/>
      <c r="H328" s="407">
        <f t="shared" si="11"/>
        <v>360000</v>
      </c>
      <c r="I328" s="449">
        <f t="shared" si="12"/>
        <v>360000</v>
      </c>
      <c r="J328" s="401"/>
      <c r="K328" s="450" t="s">
        <v>58</v>
      </c>
      <c r="L328" s="402"/>
      <c r="M328" s="402" t="s">
        <v>427</v>
      </c>
      <c r="N328" s="402"/>
    </row>
    <row r="329" spans="1:14" s="163" customFormat="1" ht="75.75" customHeight="1">
      <c r="A329" s="397"/>
      <c r="B329" s="404" t="s">
        <v>1029</v>
      </c>
      <c r="C329" s="405" t="s">
        <v>1030</v>
      </c>
      <c r="D329" s="448" t="s">
        <v>891</v>
      </c>
      <c r="E329" s="358">
        <v>1150000</v>
      </c>
      <c r="F329" s="406"/>
      <c r="G329" s="406"/>
      <c r="H329" s="407">
        <f t="shared" si="11"/>
        <v>1150000</v>
      </c>
      <c r="I329" s="449">
        <f t="shared" si="12"/>
        <v>1150000</v>
      </c>
      <c r="J329" s="401"/>
      <c r="K329" s="450" t="s">
        <v>58</v>
      </c>
      <c r="L329" s="402"/>
      <c r="M329" s="402" t="s">
        <v>427</v>
      </c>
      <c r="N329" s="402"/>
    </row>
    <row r="330" spans="1:14" s="163" customFormat="1" ht="75.75" customHeight="1">
      <c r="A330" s="397"/>
      <c r="B330" s="404" t="s">
        <v>1031</v>
      </c>
      <c r="C330" s="405" t="s">
        <v>1032</v>
      </c>
      <c r="D330" s="448" t="s">
        <v>891</v>
      </c>
      <c r="E330" s="358">
        <v>240000</v>
      </c>
      <c r="F330" s="406"/>
      <c r="G330" s="406"/>
      <c r="H330" s="407">
        <f t="shared" si="11"/>
        <v>240000</v>
      </c>
      <c r="I330" s="449">
        <f t="shared" si="12"/>
        <v>240000</v>
      </c>
      <c r="J330" s="401"/>
      <c r="K330" s="450" t="s">
        <v>58</v>
      </c>
      <c r="L330" s="402"/>
      <c r="M330" s="402" t="s">
        <v>427</v>
      </c>
      <c r="N330" s="402"/>
    </row>
    <row r="331" spans="1:14" s="163" customFormat="1" ht="75.75" customHeight="1">
      <c r="A331" s="397"/>
      <c r="B331" s="404" t="s">
        <v>1033</v>
      </c>
      <c r="C331" s="405" t="s">
        <v>1034</v>
      </c>
      <c r="D331" s="448" t="s">
        <v>891</v>
      </c>
      <c r="E331" s="358">
        <v>100000</v>
      </c>
      <c r="F331" s="406"/>
      <c r="G331" s="406"/>
      <c r="H331" s="407">
        <f t="shared" si="11"/>
        <v>100000</v>
      </c>
      <c r="I331" s="449">
        <f t="shared" si="12"/>
        <v>100000</v>
      </c>
      <c r="J331" s="401"/>
      <c r="K331" s="450" t="s">
        <v>58</v>
      </c>
      <c r="L331" s="402"/>
      <c r="M331" s="402" t="s">
        <v>427</v>
      </c>
      <c r="N331" s="402"/>
    </row>
    <row r="332" spans="1:14" s="163" customFormat="1" ht="75.75" customHeight="1">
      <c r="A332" s="397"/>
      <c r="B332" s="404" t="s">
        <v>1035</v>
      </c>
      <c r="C332" s="405" t="s">
        <v>1036</v>
      </c>
      <c r="D332" s="448" t="s">
        <v>891</v>
      </c>
      <c r="E332" s="358">
        <v>20000</v>
      </c>
      <c r="F332" s="406"/>
      <c r="G332" s="406"/>
      <c r="H332" s="407">
        <f t="shared" si="11"/>
        <v>20000</v>
      </c>
      <c r="I332" s="449">
        <f t="shared" si="12"/>
        <v>20000</v>
      </c>
      <c r="J332" s="401"/>
      <c r="K332" s="450" t="s">
        <v>58</v>
      </c>
      <c r="L332" s="402"/>
      <c r="M332" s="402" t="s">
        <v>427</v>
      </c>
      <c r="N332" s="402"/>
    </row>
    <row r="333" spans="1:14" s="163" customFormat="1" ht="75.75" customHeight="1">
      <c r="A333" s="397"/>
      <c r="B333" s="404" t="s">
        <v>1037</v>
      </c>
      <c r="C333" s="405" t="s">
        <v>1038</v>
      </c>
      <c r="D333" s="448" t="s">
        <v>891</v>
      </c>
      <c r="E333" s="358">
        <v>220000</v>
      </c>
      <c r="F333" s="406"/>
      <c r="G333" s="406"/>
      <c r="H333" s="407">
        <f t="shared" si="11"/>
        <v>220000</v>
      </c>
      <c r="I333" s="449">
        <f t="shared" si="12"/>
        <v>220000</v>
      </c>
      <c r="J333" s="401"/>
      <c r="K333" s="450" t="s">
        <v>58</v>
      </c>
      <c r="L333" s="402"/>
      <c r="M333" s="402" t="s">
        <v>427</v>
      </c>
      <c r="N333" s="402"/>
    </row>
    <row r="334" spans="1:14" s="163" customFormat="1" ht="75.75" customHeight="1">
      <c r="A334" s="397"/>
      <c r="B334" s="404" t="s">
        <v>1039</v>
      </c>
      <c r="C334" s="405" t="s">
        <v>1040</v>
      </c>
      <c r="D334" s="448" t="s">
        <v>891</v>
      </c>
      <c r="E334" s="358">
        <v>140000</v>
      </c>
      <c r="F334" s="406"/>
      <c r="G334" s="406"/>
      <c r="H334" s="407">
        <f t="shared" si="11"/>
        <v>140000</v>
      </c>
      <c r="I334" s="449">
        <f t="shared" si="12"/>
        <v>140000</v>
      </c>
      <c r="J334" s="401"/>
      <c r="K334" s="450" t="s">
        <v>58</v>
      </c>
      <c r="L334" s="402"/>
      <c r="M334" s="402" t="s">
        <v>427</v>
      </c>
      <c r="N334" s="402"/>
    </row>
    <row r="335" spans="1:14" s="163" customFormat="1" ht="75.75" customHeight="1">
      <c r="A335" s="397"/>
      <c r="B335" s="404" t="s">
        <v>1041</v>
      </c>
      <c r="C335" s="405" t="s">
        <v>1042</v>
      </c>
      <c r="D335" s="448" t="s">
        <v>891</v>
      </c>
      <c r="E335" s="358">
        <v>340000</v>
      </c>
      <c r="F335" s="406"/>
      <c r="G335" s="406"/>
      <c r="H335" s="407">
        <f t="shared" si="11"/>
        <v>340000</v>
      </c>
      <c r="I335" s="449">
        <f t="shared" si="12"/>
        <v>340000</v>
      </c>
      <c r="J335" s="401"/>
      <c r="K335" s="450" t="s">
        <v>58</v>
      </c>
      <c r="L335" s="402"/>
      <c r="M335" s="402" t="s">
        <v>427</v>
      </c>
      <c r="N335" s="402"/>
    </row>
    <row r="336" spans="1:14" s="163" customFormat="1" ht="75.75" customHeight="1">
      <c r="A336" s="397"/>
      <c r="B336" s="404" t="s">
        <v>1043</v>
      </c>
      <c r="C336" s="405" t="s">
        <v>1044</v>
      </c>
      <c r="D336" s="448" t="s">
        <v>891</v>
      </c>
      <c r="E336" s="358">
        <v>100000</v>
      </c>
      <c r="F336" s="406"/>
      <c r="G336" s="406"/>
      <c r="H336" s="407">
        <f t="shared" si="11"/>
        <v>100000</v>
      </c>
      <c r="I336" s="449">
        <f t="shared" si="12"/>
        <v>100000</v>
      </c>
      <c r="J336" s="401"/>
      <c r="K336" s="450" t="s">
        <v>58</v>
      </c>
      <c r="L336" s="402"/>
      <c r="M336" s="402" t="s">
        <v>427</v>
      </c>
      <c r="N336" s="402"/>
    </row>
    <row r="337" spans="1:14" s="163" customFormat="1" ht="75.75" customHeight="1">
      <c r="A337" s="397"/>
      <c r="B337" s="404" t="s">
        <v>1045</v>
      </c>
      <c r="C337" s="405" t="s">
        <v>1046</v>
      </c>
      <c r="D337" s="448" t="s">
        <v>891</v>
      </c>
      <c r="E337" s="358">
        <v>160000</v>
      </c>
      <c r="F337" s="406"/>
      <c r="G337" s="406"/>
      <c r="H337" s="407">
        <f t="shared" si="11"/>
        <v>160000</v>
      </c>
      <c r="I337" s="449">
        <f t="shared" si="12"/>
        <v>160000</v>
      </c>
      <c r="J337" s="401"/>
      <c r="K337" s="450" t="s">
        <v>58</v>
      </c>
      <c r="L337" s="402"/>
      <c r="M337" s="402" t="s">
        <v>427</v>
      </c>
      <c r="N337" s="402"/>
    </row>
    <row r="338" spans="1:14" s="163" customFormat="1" ht="75.75" customHeight="1">
      <c r="A338" s="397"/>
      <c r="B338" s="404" t="s">
        <v>1047</v>
      </c>
      <c r="C338" s="405" t="s">
        <v>1022</v>
      </c>
      <c r="D338" s="448" t="s">
        <v>891</v>
      </c>
      <c r="E338" s="358">
        <v>1020000</v>
      </c>
      <c r="F338" s="406"/>
      <c r="G338" s="406"/>
      <c r="H338" s="407">
        <f t="shared" si="11"/>
        <v>1020000</v>
      </c>
      <c r="I338" s="449">
        <f t="shared" si="12"/>
        <v>1020000</v>
      </c>
      <c r="J338" s="401"/>
      <c r="K338" s="450" t="s">
        <v>58</v>
      </c>
      <c r="L338" s="402"/>
      <c r="M338" s="402" t="s">
        <v>427</v>
      </c>
      <c r="N338" s="402"/>
    </row>
    <row r="339" spans="1:14" s="163" customFormat="1" ht="75.75" customHeight="1">
      <c r="A339" s="397"/>
      <c r="B339" s="404" t="s">
        <v>1048</v>
      </c>
      <c r="C339" s="405" t="s">
        <v>1024</v>
      </c>
      <c r="D339" s="448" t="s">
        <v>891</v>
      </c>
      <c r="E339" s="358">
        <v>80000</v>
      </c>
      <c r="F339" s="406"/>
      <c r="G339" s="406"/>
      <c r="H339" s="407">
        <f t="shared" si="11"/>
        <v>80000</v>
      </c>
      <c r="I339" s="449">
        <f t="shared" si="12"/>
        <v>80000</v>
      </c>
      <c r="J339" s="401"/>
      <c r="K339" s="450" t="s">
        <v>58</v>
      </c>
      <c r="L339" s="402"/>
      <c r="M339" s="402" t="s">
        <v>427</v>
      </c>
      <c r="N339" s="402"/>
    </row>
    <row r="340" spans="1:14" s="163" customFormat="1" ht="75.75" customHeight="1">
      <c r="A340" s="397"/>
      <c r="B340" s="404" t="s">
        <v>1049</v>
      </c>
      <c r="C340" s="405" t="s">
        <v>1026</v>
      </c>
      <c r="D340" s="448" t="s">
        <v>891</v>
      </c>
      <c r="E340" s="358">
        <v>140000</v>
      </c>
      <c r="F340" s="406"/>
      <c r="G340" s="406"/>
      <c r="H340" s="407">
        <f t="shared" si="11"/>
        <v>140000</v>
      </c>
      <c r="I340" s="449">
        <f t="shared" si="12"/>
        <v>140000</v>
      </c>
      <c r="J340" s="401"/>
      <c r="K340" s="450" t="s">
        <v>58</v>
      </c>
      <c r="L340" s="402"/>
      <c r="M340" s="402" t="s">
        <v>427</v>
      </c>
      <c r="N340" s="402"/>
    </row>
    <row r="341" spans="1:14" s="163" customFormat="1" ht="75.75" customHeight="1">
      <c r="A341" s="397"/>
      <c r="B341" s="404" t="s">
        <v>1050</v>
      </c>
      <c r="C341" s="405" t="s">
        <v>1028</v>
      </c>
      <c r="D341" s="448" t="s">
        <v>891</v>
      </c>
      <c r="E341" s="358">
        <v>220000</v>
      </c>
      <c r="F341" s="406"/>
      <c r="G341" s="406"/>
      <c r="H341" s="407">
        <f t="shared" si="11"/>
        <v>220000</v>
      </c>
      <c r="I341" s="449">
        <f t="shared" si="12"/>
        <v>220000</v>
      </c>
      <c r="J341" s="401"/>
      <c r="K341" s="450" t="s">
        <v>58</v>
      </c>
      <c r="L341" s="402"/>
      <c r="M341" s="402" t="s">
        <v>427</v>
      </c>
      <c r="N341" s="402"/>
    </row>
    <row r="342" spans="1:14" s="163" customFormat="1" ht="75.75" customHeight="1">
      <c r="A342" s="397"/>
      <c r="B342" s="404" t="s">
        <v>1051</v>
      </c>
      <c r="C342" s="405" t="s">
        <v>1030</v>
      </c>
      <c r="D342" s="448" t="s">
        <v>891</v>
      </c>
      <c r="E342" s="358">
        <v>840000</v>
      </c>
      <c r="F342" s="406"/>
      <c r="G342" s="406"/>
      <c r="H342" s="407">
        <f t="shared" si="11"/>
        <v>840000</v>
      </c>
      <c r="I342" s="449">
        <f t="shared" si="12"/>
        <v>840000</v>
      </c>
      <c r="J342" s="401"/>
      <c r="K342" s="450" t="s">
        <v>58</v>
      </c>
      <c r="L342" s="402"/>
      <c r="M342" s="402" t="s">
        <v>427</v>
      </c>
      <c r="N342" s="402"/>
    </row>
    <row r="343" spans="1:14" s="163" customFormat="1" ht="75.75" customHeight="1">
      <c r="A343" s="397"/>
      <c r="B343" s="404" t="s">
        <v>1052</v>
      </c>
      <c r="C343" s="405" t="s">
        <v>1032</v>
      </c>
      <c r="D343" s="448" t="s">
        <v>891</v>
      </c>
      <c r="E343" s="358">
        <v>120000</v>
      </c>
      <c r="F343" s="406"/>
      <c r="G343" s="406"/>
      <c r="H343" s="407">
        <f t="shared" si="11"/>
        <v>120000</v>
      </c>
      <c r="I343" s="449">
        <f t="shared" si="12"/>
        <v>120000</v>
      </c>
      <c r="J343" s="401"/>
      <c r="K343" s="450" t="s">
        <v>58</v>
      </c>
      <c r="L343" s="402"/>
      <c r="M343" s="402" t="s">
        <v>427</v>
      </c>
      <c r="N343" s="402"/>
    </row>
    <row r="344" spans="1:14" s="163" customFormat="1" ht="75.75" customHeight="1">
      <c r="A344" s="397"/>
      <c r="B344" s="404" t="s">
        <v>1053</v>
      </c>
      <c r="C344" s="405" t="s">
        <v>1034</v>
      </c>
      <c r="D344" s="448" t="s">
        <v>891</v>
      </c>
      <c r="E344" s="358">
        <v>80000</v>
      </c>
      <c r="F344" s="406"/>
      <c r="G344" s="406"/>
      <c r="H344" s="407">
        <f t="shared" si="11"/>
        <v>80000</v>
      </c>
      <c r="I344" s="449">
        <f t="shared" si="12"/>
        <v>80000</v>
      </c>
      <c r="J344" s="401"/>
      <c r="K344" s="450" t="s">
        <v>58</v>
      </c>
      <c r="L344" s="402"/>
      <c r="M344" s="402" t="s">
        <v>427</v>
      </c>
      <c r="N344" s="402"/>
    </row>
    <row r="345" spans="1:14" s="163" customFormat="1" ht="75.75" customHeight="1">
      <c r="A345" s="397"/>
      <c r="B345" s="404" t="s">
        <v>1054</v>
      </c>
      <c r="C345" s="405" t="s">
        <v>1036</v>
      </c>
      <c r="D345" s="448" t="s">
        <v>891</v>
      </c>
      <c r="E345" s="358">
        <v>20000</v>
      </c>
      <c r="F345" s="406"/>
      <c r="G345" s="406"/>
      <c r="H345" s="407">
        <f t="shared" si="11"/>
        <v>20000</v>
      </c>
      <c r="I345" s="449">
        <f t="shared" si="12"/>
        <v>20000</v>
      </c>
      <c r="J345" s="401"/>
      <c r="K345" s="450" t="s">
        <v>58</v>
      </c>
      <c r="L345" s="402"/>
      <c r="M345" s="402" t="s">
        <v>427</v>
      </c>
      <c r="N345" s="402"/>
    </row>
    <row r="346" spans="1:14" s="163" customFormat="1" ht="75.75" customHeight="1">
      <c r="A346" s="397"/>
      <c r="B346" s="404" t="s">
        <v>1055</v>
      </c>
      <c r="C346" s="405" t="s">
        <v>1038</v>
      </c>
      <c r="D346" s="448" t="s">
        <v>891</v>
      </c>
      <c r="E346" s="358">
        <v>40000</v>
      </c>
      <c r="F346" s="406"/>
      <c r="G346" s="406"/>
      <c r="H346" s="407">
        <f t="shared" si="11"/>
        <v>40000</v>
      </c>
      <c r="I346" s="449">
        <f t="shared" si="12"/>
        <v>40000</v>
      </c>
      <c r="J346" s="401"/>
      <c r="K346" s="450" t="s">
        <v>58</v>
      </c>
      <c r="L346" s="402"/>
      <c r="M346" s="402" t="s">
        <v>427</v>
      </c>
      <c r="N346" s="402"/>
    </row>
    <row r="347" spans="1:14" s="163" customFormat="1" ht="75.75" customHeight="1">
      <c r="A347" s="397"/>
      <c r="B347" s="404" t="s">
        <v>1056</v>
      </c>
      <c r="C347" s="405" t="s">
        <v>1040</v>
      </c>
      <c r="D347" s="448" t="s">
        <v>891</v>
      </c>
      <c r="E347" s="358">
        <v>80000</v>
      </c>
      <c r="F347" s="406"/>
      <c r="G347" s="406"/>
      <c r="H347" s="407">
        <f t="shared" si="11"/>
        <v>80000</v>
      </c>
      <c r="I347" s="449">
        <f t="shared" si="12"/>
        <v>80000</v>
      </c>
      <c r="J347" s="401"/>
      <c r="K347" s="450" t="s">
        <v>58</v>
      </c>
      <c r="L347" s="402"/>
      <c r="M347" s="402" t="s">
        <v>427</v>
      </c>
      <c r="N347" s="402"/>
    </row>
    <row r="348" spans="1:14" s="163" customFormat="1" ht="75.75" customHeight="1">
      <c r="A348" s="397"/>
      <c r="B348" s="404" t="s">
        <v>1057</v>
      </c>
      <c r="C348" s="405" t="s">
        <v>1042</v>
      </c>
      <c r="D348" s="448" t="s">
        <v>891</v>
      </c>
      <c r="E348" s="358">
        <v>320000</v>
      </c>
      <c r="F348" s="406"/>
      <c r="G348" s="406"/>
      <c r="H348" s="407">
        <f t="shared" si="11"/>
        <v>320000</v>
      </c>
      <c r="I348" s="449">
        <f t="shared" si="12"/>
        <v>320000</v>
      </c>
      <c r="J348" s="401"/>
      <c r="K348" s="450" t="s">
        <v>58</v>
      </c>
      <c r="L348" s="402"/>
      <c r="M348" s="402" t="s">
        <v>427</v>
      </c>
      <c r="N348" s="402"/>
    </row>
    <row r="349" spans="1:14" s="163" customFormat="1" ht="75.75" customHeight="1">
      <c r="A349" s="397"/>
      <c r="B349" s="404" t="s">
        <v>1058</v>
      </c>
      <c r="C349" s="405" t="s">
        <v>1059</v>
      </c>
      <c r="D349" s="448" t="s">
        <v>891</v>
      </c>
      <c r="E349" s="358">
        <v>100000</v>
      </c>
      <c r="F349" s="406"/>
      <c r="G349" s="406"/>
      <c r="H349" s="407">
        <f t="shared" si="11"/>
        <v>100000</v>
      </c>
      <c r="I349" s="449">
        <f t="shared" si="12"/>
        <v>100000</v>
      </c>
      <c r="J349" s="401"/>
      <c r="K349" s="450" t="s">
        <v>58</v>
      </c>
      <c r="L349" s="402"/>
      <c r="M349" s="402" t="s">
        <v>427</v>
      </c>
      <c r="N349" s="402"/>
    </row>
    <row r="350" spans="1:14" s="163" customFormat="1" ht="75.75" customHeight="1">
      <c r="A350" s="397"/>
      <c r="B350" s="404" t="s">
        <v>1060</v>
      </c>
      <c r="C350" s="405" t="s">
        <v>1061</v>
      </c>
      <c r="D350" s="448" t="s">
        <v>891</v>
      </c>
      <c r="E350" s="358">
        <v>140000</v>
      </c>
      <c r="F350" s="406"/>
      <c r="G350" s="406"/>
      <c r="H350" s="407">
        <f t="shared" si="11"/>
        <v>140000</v>
      </c>
      <c r="I350" s="449">
        <f t="shared" si="12"/>
        <v>140000</v>
      </c>
      <c r="J350" s="401"/>
      <c r="K350" s="450" t="s">
        <v>58</v>
      </c>
      <c r="L350" s="402"/>
      <c r="M350" s="402" t="s">
        <v>427</v>
      </c>
      <c r="N350" s="402"/>
    </row>
    <row r="351" spans="1:14" s="163" customFormat="1" ht="75.75" customHeight="1">
      <c r="A351" s="397"/>
      <c r="B351" s="404" t="s">
        <v>1062</v>
      </c>
      <c r="C351" s="405" t="s">
        <v>1063</v>
      </c>
      <c r="D351" s="448" t="s">
        <v>891</v>
      </c>
      <c r="E351" s="358">
        <v>291292</v>
      </c>
      <c r="F351" s="406"/>
      <c r="G351" s="406"/>
      <c r="H351" s="407">
        <f t="shared" si="11"/>
        <v>291292</v>
      </c>
      <c r="I351" s="449">
        <f t="shared" si="12"/>
        <v>291292</v>
      </c>
      <c r="J351" s="401"/>
      <c r="K351" s="450" t="s">
        <v>58</v>
      </c>
      <c r="L351" s="402"/>
      <c r="M351" s="402" t="s">
        <v>427</v>
      </c>
      <c r="N351" s="402"/>
    </row>
    <row r="352" spans="1:14" s="163" customFormat="1" ht="75.75" customHeight="1">
      <c r="A352" s="397"/>
      <c r="B352" s="404" t="s">
        <v>1064</v>
      </c>
      <c r="C352" s="405" t="s">
        <v>1065</v>
      </c>
      <c r="D352" s="448" t="s">
        <v>891</v>
      </c>
      <c r="E352" s="358">
        <v>33752</v>
      </c>
      <c r="F352" s="406"/>
      <c r="G352" s="406"/>
      <c r="H352" s="407">
        <f t="shared" si="11"/>
        <v>33752</v>
      </c>
      <c r="I352" s="449">
        <f t="shared" si="12"/>
        <v>33752</v>
      </c>
      <c r="J352" s="401"/>
      <c r="K352" s="450" t="s">
        <v>58</v>
      </c>
      <c r="L352" s="402"/>
      <c r="M352" s="402" t="s">
        <v>427</v>
      </c>
      <c r="N352" s="402"/>
    </row>
    <row r="353" spans="1:14" s="163" customFormat="1" ht="102.75" customHeight="1">
      <c r="A353" s="397"/>
      <c r="B353" s="428" t="s">
        <v>1066</v>
      </c>
      <c r="C353" s="405" t="s">
        <v>1067</v>
      </c>
      <c r="D353" s="448" t="s">
        <v>946</v>
      </c>
      <c r="E353" s="429">
        <v>1100000</v>
      </c>
      <c r="F353" s="406"/>
      <c r="G353" s="406"/>
      <c r="H353" s="429">
        <v>1100000</v>
      </c>
      <c r="I353" s="449">
        <f t="shared" si="12"/>
        <v>1100000</v>
      </c>
      <c r="J353" s="401"/>
      <c r="K353" s="450" t="s">
        <v>58</v>
      </c>
      <c r="L353" s="402"/>
      <c r="M353" s="402" t="s">
        <v>427</v>
      </c>
      <c r="N353" s="402"/>
    </row>
    <row r="354" spans="1:14" s="163" customFormat="1" ht="75.75" customHeight="1">
      <c r="A354" s="397"/>
      <c r="B354" s="428" t="s">
        <v>1068</v>
      </c>
      <c r="C354" s="405" t="s">
        <v>1069</v>
      </c>
      <c r="D354" s="448" t="s">
        <v>946</v>
      </c>
      <c r="E354" s="429">
        <v>140000</v>
      </c>
      <c r="F354" s="406"/>
      <c r="G354" s="406"/>
      <c r="H354" s="429">
        <v>140000</v>
      </c>
      <c r="I354" s="449">
        <f t="shared" si="12"/>
        <v>140000</v>
      </c>
      <c r="J354" s="401"/>
      <c r="K354" s="450" t="s">
        <v>58</v>
      </c>
      <c r="L354" s="402"/>
      <c r="M354" s="402" t="s">
        <v>427</v>
      </c>
      <c r="N354" s="402"/>
    </row>
    <row r="355" spans="1:14" s="163" customFormat="1" ht="75.75" customHeight="1">
      <c r="A355" s="397"/>
      <c r="B355" s="428" t="s">
        <v>1070</v>
      </c>
      <c r="C355" s="405" t="s">
        <v>1071</v>
      </c>
      <c r="D355" s="448" t="s">
        <v>946</v>
      </c>
      <c r="E355" s="429">
        <v>240000</v>
      </c>
      <c r="F355" s="406"/>
      <c r="G355" s="406"/>
      <c r="H355" s="429">
        <v>240000</v>
      </c>
      <c r="I355" s="449">
        <f t="shared" si="12"/>
        <v>240000</v>
      </c>
      <c r="J355" s="401"/>
      <c r="K355" s="450" t="s">
        <v>58</v>
      </c>
      <c r="L355" s="402"/>
      <c r="M355" s="402" t="s">
        <v>427</v>
      </c>
      <c r="N355" s="402"/>
    </row>
    <row r="356" spans="1:14" s="163" customFormat="1" ht="75.75" customHeight="1">
      <c r="A356" s="397"/>
      <c r="B356" s="428" t="s">
        <v>1072</v>
      </c>
      <c r="C356" s="405" t="s">
        <v>1073</v>
      </c>
      <c r="D356" s="448" t="s">
        <v>946</v>
      </c>
      <c r="E356" s="429">
        <v>300000</v>
      </c>
      <c r="F356" s="406"/>
      <c r="G356" s="406"/>
      <c r="H356" s="429">
        <v>300000</v>
      </c>
      <c r="I356" s="449">
        <f t="shared" si="12"/>
        <v>300000</v>
      </c>
      <c r="J356" s="401"/>
      <c r="K356" s="450" t="s">
        <v>58</v>
      </c>
      <c r="L356" s="402"/>
      <c r="M356" s="402" t="s">
        <v>427</v>
      </c>
      <c r="N356" s="402"/>
    </row>
    <row r="357" spans="1:14" s="163" customFormat="1" ht="75.75" customHeight="1">
      <c r="A357" s="397"/>
      <c r="B357" s="428" t="s">
        <v>1074</v>
      </c>
      <c r="C357" s="405" t="s">
        <v>1075</v>
      </c>
      <c r="D357" s="448" t="s">
        <v>946</v>
      </c>
      <c r="E357" s="429">
        <v>1080000</v>
      </c>
      <c r="F357" s="406"/>
      <c r="G357" s="406"/>
      <c r="H357" s="429">
        <v>1080000</v>
      </c>
      <c r="I357" s="449">
        <f t="shared" si="12"/>
        <v>1080000</v>
      </c>
      <c r="J357" s="401"/>
      <c r="K357" s="450" t="s">
        <v>58</v>
      </c>
      <c r="L357" s="402"/>
      <c r="M357" s="402" t="s">
        <v>427</v>
      </c>
      <c r="N357" s="402"/>
    </row>
    <row r="358" spans="1:14" s="163" customFormat="1" ht="75.75" customHeight="1">
      <c r="A358" s="397"/>
      <c r="B358" s="428" t="s">
        <v>1076</v>
      </c>
      <c r="C358" s="405" t="s">
        <v>1077</v>
      </c>
      <c r="D358" s="448" t="s">
        <v>946</v>
      </c>
      <c r="E358" s="429">
        <v>40000</v>
      </c>
      <c r="F358" s="406"/>
      <c r="G358" s="406"/>
      <c r="H358" s="429">
        <v>40000</v>
      </c>
      <c r="I358" s="449">
        <f t="shared" si="12"/>
        <v>40000</v>
      </c>
      <c r="J358" s="401"/>
      <c r="K358" s="450" t="s">
        <v>58</v>
      </c>
      <c r="L358" s="402"/>
      <c r="M358" s="402" t="s">
        <v>427</v>
      </c>
      <c r="N358" s="402"/>
    </row>
    <row r="359" spans="1:14" s="163" customFormat="1" ht="75.75" customHeight="1">
      <c r="A359" s="397"/>
      <c r="B359" s="428" t="s">
        <v>1078</v>
      </c>
      <c r="C359" s="405" t="s">
        <v>1077</v>
      </c>
      <c r="D359" s="448" t="s">
        <v>946</v>
      </c>
      <c r="E359" s="429">
        <v>80000</v>
      </c>
      <c r="F359" s="406"/>
      <c r="G359" s="406"/>
      <c r="H359" s="429">
        <v>80000</v>
      </c>
      <c r="I359" s="449">
        <f t="shared" si="12"/>
        <v>80000</v>
      </c>
      <c r="J359" s="401"/>
      <c r="K359" s="450" t="s">
        <v>58</v>
      </c>
      <c r="L359" s="402"/>
      <c r="M359" s="402" t="s">
        <v>427</v>
      </c>
      <c r="N359" s="402"/>
    </row>
    <row r="360" spans="1:14" s="163" customFormat="1" ht="75.75" customHeight="1">
      <c r="A360" s="397"/>
      <c r="B360" s="428" t="s">
        <v>1079</v>
      </c>
      <c r="C360" s="405" t="s">
        <v>1080</v>
      </c>
      <c r="D360" s="448" t="s">
        <v>946</v>
      </c>
      <c r="E360" s="429">
        <v>120000</v>
      </c>
      <c r="F360" s="406"/>
      <c r="G360" s="406"/>
      <c r="H360" s="429">
        <v>120000</v>
      </c>
      <c r="I360" s="449">
        <f t="shared" si="12"/>
        <v>120000</v>
      </c>
      <c r="J360" s="401"/>
      <c r="K360" s="450" t="s">
        <v>58</v>
      </c>
      <c r="L360" s="402"/>
      <c r="M360" s="402" t="s">
        <v>427</v>
      </c>
      <c r="N360" s="402"/>
    </row>
    <row r="361" spans="1:14" s="163" customFormat="1" ht="75.75" customHeight="1">
      <c r="A361" s="397"/>
      <c r="B361" s="428" t="s">
        <v>1081</v>
      </c>
      <c r="C361" s="405" t="s">
        <v>1082</v>
      </c>
      <c r="D361" s="448" t="s">
        <v>946</v>
      </c>
      <c r="E361" s="429">
        <v>20000</v>
      </c>
      <c r="F361" s="406"/>
      <c r="G361" s="406"/>
      <c r="H361" s="429">
        <v>20000</v>
      </c>
      <c r="I361" s="449">
        <f t="shared" si="12"/>
        <v>20000</v>
      </c>
      <c r="J361" s="401"/>
      <c r="K361" s="450" t="s">
        <v>58</v>
      </c>
      <c r="L361" s="402"/>
      <c r="M361" s="402" t="s">
        <v>427</v>
      </c>
      <c r="N361" s="402"/>
    </row>
    <row r="362" spans="1:14" s="163" customFormat="1" ht="75.75" customHeight="1">
      <c r="A362" s="397"/>
      <c r="B362" s="428" t="s">
        <v>1083</v>
      </c>
      <c r="C362" s="405" t="s">
        <v>1084</v>
      </c>
      <c r="D362" s="448" t="s">
        <v>946</v>
      </c>
      <c r="E362" s="429">
        <v>120000</v>
      </c>
      <c r="F362" s="406"/>
      <c r="G362" s="406"/>
      <c r="H362" s="429">
        <v>120000</v>
      </c>
      <c r="I362" s="449">
        <f t="shared" si="12"/>
        <v>120000</v>
      </c>
      <c r="J362" s="401"/>
      <c r="K362" s="450" t="s">
        <v>58</v>
      </c>
      <c r="L362" s="402"/>
      <c r="M362" s="402" t="s">
        <v>427</v>
      </c>
      <c r="N362" s="402"/>
    </row>
    <row r="363" spans="1:14" s="163" customFormat="1" ht="75.75" customHeight="1">
      <c r="A363" s="397"/>
      <c r="B363" s="428" t="s">
        <v>1085</v>
      </c>
      <c r="C363" s="405" t="s">
        <v>1086</v>
      </c>
      <c r="D363" s="448" t="s">
        <v>946</v>
      </c>
      <c r="E363" s="429">
        <v>60000</v>
      </c>
      <c r="F363" s="406"/>
      <c r="G363" s="406"/>
      <c r="H363" s="429">
        <v>60000</v>
      </c>
      <c r="I363" s="449">
        <f t="shared" si="12"/>
        <v>60000</v>
      </c>
      <c r="J363" s="401"/>
      <c r="K363" s="450" t="s">
        <v>58</v>
      </c>
      <c r="L363" s="402"/>
      <c r="M363" s="402" t="s">
        <v>427</v>
      </c>
      <c r="N363" s="402"/>
    </row>
    <row r="364" spans="1:14" s="163" customFormat="1" ht="75.75" customHeight="1">
      <c r="A364" s="397"/>
      <c r="B364" s="428" t="s">
        <v>1087</v>
      </c>
      <c r="C364" s="405" t="s">
        <v>1088</v>
      </c>
      <c r="D364" s="448" t="s">
        <v>946</v>
      </c>
      <c r="E364" s="429">
        <v>320000</v>
      </c>
      <c r="F364" s="406"/>
      <c r="G364" s="406"/>
      <c r="H364" s="429">
        <v>320000</v>
      </c>
      <c r="I364" s="449">
        <f t="shared" si="12"/>
        <v>320000</v>
      </c>
      <c r="J364" s="401"/>
      <c r="K364" s="450" t="s">
        <v>58</v>
      </c>
      <c r="L364" s="402"/>
      <c r="M364" s="402" t="s">
        <v>427</v>
      </c>
      <c r="N364" s="402"/>
    </row>
    <row r="365" spans="1:14" s="163" customFormat="1" ht="75.75" customHeight="1">
      <c r="A365" s="397"/>
      <c r="B365" s="428" t="s">
        <v>1089</v>
      </c>
      <c r="C365" s="405" t="s">
        <v>1059</v>
      </c>
      <c r="D365" s="448" t="s">
        <v>946</v>
      </c>
      <c r="E365" s="429">
        <v>60000</v>
      </c>
      <c r="F365" s="406"/>
      <c r="G365" s="406"/>
      <c r="H365" s="429">
        <v>60000</v>
      </c>
      <c r="I365" s="449">
        <f t="shared" si="12"/>
        <v>60000</v>
      </c>
      <c r="J365" s="401"/>
      <c r="K365" s="450" t="s">
        <v>58</v>
      </c>
      <c r="L365" s="402"/>
      <c r="M365" s="402" t="s">
        <v>427</v>
      </c>
      <c r="N365" s="402"/>
    </row>
    <row r="366" spans="1:14" s="163" customFormat="1" ht="75.75" customHeight="1">
      <c r="A366" s="397"/>
      <c r="B366" s="428" t="s">
        <v>1090</v>
      </c>
      <c r="C366" s="405" t="s">
        <v>1061</v>
      </c>
      <c r="D366" s="448" t="s">
        <v>946</v>
      </c>
      <c r="E366" s="429">
        <v>100000</v>
      </c>
      <c r="F366" s="406"/>
      <c r="G366" s="406"/>
      <c r="H366" s="429">
        <v>100000</v>
      </c>
      <c r="I366" s="449">
        <f t="shared" si="12"/>
        <v>100000</v>
      </c>
      <c r="J366" s="401"/>
      <c r="K366" s="450" t="s">
        <v>58</v>
      </c>
      <c r="L366" s="402"/>
      <c r="M366" s="402" t="s">
        <v>427</v>
      </c>
      <c r="N366" s="402"/>
    </row>
    <row r="367" spans="1:14" s="163" customFormat="1" ht="75.75" customHeight="1">
      <c r="A367" s="397"/>
      <c r="B367" s="428" t="s">
        <v>1091</v>
      </c>
      <c r="C367" s="405" t="s">
        <v>1067</v>
      </c>
      <c r="D367" s="448" t="s">
        <v>946</v>
      </c>
      <c r="E367" s="429">
        <v>1230000</v>
      </c>
      <c r="F367" s="406"/>
      <c r="G367" s="406"/>
      <c r="H367" s="429">
        <v>1230000</v>
      </c>
      <c r="I367" s="449">
        <f t="shared" si="12"/>
        <v>1230000</v>
      </c>
      <c r="J367" s="401"/>
      <c r="K367" s="450" t="s">
        <v>58</v>
      </c>
      <c r="L367" s="402"/>
      <c r="M367" s="402" t="s">
        <v>427</v>
      </c>
      <c r="N367" s="402"/>
    </row>
    <row r="368" spans="1:14" s="163" customFormat="1" ht="75.75" customHeight="1">
      <c r="A368" s="397"/>
      <c r="B368" s="428" t="s">
        <v>1092</v>
      </c>
      <c r="C368" s="405" t="s">
        <v>1067</v>
      </c>
      <c r="D368" s="448" t="s">
        <v>946</v>
      </c>
      <c r="E368" s="429">
        <v>210000</v>
      </c>
      <c r="F368" s="406"/>
      <c r="G368" s="406"/>
      <c r="H368" s="429">
        <v>210000</v>
      </c>
      <c r="I368" s="449">
        <f t="shared" si="12"/>
        <v>210000</v>
      </c>
      <c r="J368" s="401"/>
      <c r="K368" s="450" t="s">
        <v>58</v>
      </c>
      <c r="L368" s="402"/>
      <c r="M368" s="402" t="s">
        <v>427</v>
      </c>
      <c r="N368" s="402"/>
    </row>
    <row r="369" spans="1:14" s="163" customFormat="1" ht="75.75" customHeight="1">
      <c r="A369" s="397"/>
      <c r="B369" s="428" t="s">
        <v>1093</v>
      </c>
      <c r="C369" s="405" t="s">
        <v>1069</v>
      </c>
      <c r="D369" s="448" t="s">
        <v>946</v>
      </c>
      <c r="E369" s="429">
        <v>20000</v>
      </c>
      <c r="F369" s="406"/>
      <c r="G369" s="406"/>
      <c r="H369" s="429">
        <v>20000</v>
      </c>
      <c r="I369" s="449">
        <f t="shared" si="12"/>
        <v>20000</v>
      </c>
      <c r="J369" s="401"/>
      <c r="K369" s="450" t="s">
        <v>58</v>
      </c>
      <c r="L369" s="402"/>
      <c r="M369" s="402" t="s">
        <v>427</v>
      </c>
      <c r="N369" s="402"/>
    </row>
    <row r="370" spans="1:14" s="163" customFormat="1" ht="75.75" customHeight="1">
      <c r="A370" s="397"/>
      <c r="B370" s="428" t="s">
        <v>1094</v>
      </c>
      <c r="C370" s="405" t="s">
        <v>1069</v>
      </c>
      <c r="D370" s="448" t="s">
        <v>946</v>
      </c>
      <c r="E370" s="429">
        <v>140000</v>
      </c>
      <c r="F370" s="406"/>
      <c r="G370" s="406"/>
      <c r="H370" s="429">
        <v>140000</v>
      </c>
      <c r="I370" s="449">
        <f t="shared" si="12"/>
        <v>140000</v>
      </c>
      <c r="J370" s="401"/>
      <c r="K370" s="450" t="s">
        <v>58</v>
      </c>
      <c r="L370" s="402"/>
      <c r="M370" s="402" t="s">
        <v>427</v>
      </c>
      <c r="N370" s="402"/>
    </row>
    <row r="371" spans="1:14" s="163" customFormat="1" ht="75.75" customHeight="1">
      <c r="A371" s="397"/>
      <c r="B371" s="428" t="s">
        <v>1095</v>
      </c>
      <c r="C371" s="405" t="s">
        <v>1071</v>
      </c>
      <c r="D371" s="448" t="s">
        <v>946</v>
      </c>
      <c r="E371" s="429">
        <v>340000</v>
      </c>
      <c r="F371" s="406"/>
      <c r="G371" s="406"/>
      <c r="H371" s="429">
        <v>340000</v>
      </c>
      <c r="I371" s="449">
        <f t="shared" si="12"/>
        <v>340000</v>
      </c>
      <c r="J371" s="401"/>
      <c r="K371" s="450" t="s">
        <v>58</v>
      </c>
      <c r="L371" s="402"/>
      <c r="M371" s="402" t="s">
        <v>427</v>
      </c>
      <c r="N371" s="402"/>
    </row>
    <row r="372" spans="1:14" s="163" customFormat="1" ht="75.75" customHeight="1">
      <c r="A372" s="397"/>
      <c r="B372" s="428" t="s">
        <v>1096</v>
      </c>
      <c r="C372" s="405" t="s">
        <v>1073</v>
      </c>
      <c r="D372" s="448" t="s">
        <v>946</v>
      </c>
      <c r="E372" s="429">
        <v>120000</v>
      </c>
      <c r="F372" s="406"/>
      <c r="G372" s="406"/>
      <c r="H372" s="429">
        <v>120000</v>
      </c>
      <c r="I372" s="449">
        <f t="shared" si="12"/>
        <v>120000</v>
      </c>
      <c r="J372" s="401"/>
      <c r="K372" s="450" t="s">
        <v>58</v>
      </c>
      <c r="L372" s="402"/>
      <c r="M372" s="402" t="s">
        <v>427</v>
      </c>
      <c r="N372" s="402"/>
    </row>
    <row r="373" spans="1:14" s="163" customFormat="1" ht="75.75" customHeight="1">
      <c r="A373" s="397"/>
      <c r="B373" s="428" t="s">
        <v>1097</v>
      </c>
      <c r="C373" s="405" t="s">
        <v>1073</v>
      </c>
      <c r="D373" s="448" t="s">
        <v>946</v>
      </c>
      <c r="E373" s="429">
        <v>140000</v>
      </c>
      <c r="F373" s="406"/>
      <c r="G373" s="406"/>
      <c r="H373" s="429">
        <v>140000</v>
      </c>
      <c r="I373" s="449">
        <f t="shared" si="12"/>
        <v>140000</v>
      </c>
      <c r="J373" s="401"/>
      <c r="K373" s="450" t="s">
        <v>58</v>
      </c>
      <c r="L373" s="402"/>
      <c r="M373" s="402" t="s">
        <v>427</v>
      </c>
      <c r="N373" s="402"/>
    </row>
    <row r="374" spans="1:14" s="163" customFormat="1" ht="75.75" customHeight="1">
      <c r="A374" s="397"/>
      <c r="B374" s="428" t="s">
        <v>1098</v>
      </c>
      <c r="C374" s="405" t="s">
        <v>1075</v>
      </c>
      <c r="D374" s="448" t="s">
        <v>946</v>
      </c>
      <c r="E374" s="429">
        <v>700000</v>
      </c>
      <c r="F374" s="406"/>
      <c r="G374" s="406"/>
      <c r="H374" s="429">
        <v>700000</v>
      </c>
      <c r="I374" s="449">
        <f t="shared" si="12"/>
        <v>700000</v>
      </c>
      <c r="J374" s="401"/>
      <c r="K374" s="450" t="s">
        <v>58</v>
      </c>
      <c r="L374" s="402"/>
      <c r="M374" s="402" t="s">
        <v>427</v>
      </c>
      <c r="N374" s="402"/>
    </row>
    <row r="375" spans="1:14" s="163" customFormat="1" ht="75.75" customHeight="1">
      <c r="A375" s="397"/>
      <c r="B375" s="428" t="s">
        <v>1099</v>
      </c>
      <c r="C375" s="405" t="s">
        <v>1077</v>
      </c>
      <c r="D375" s="448" t="s">
        <v>946</v>
      </c>
      <c r="E375" s="429">
        <v>200000</v>
      </c>
      <c r="F375" s="406"/>
      <c r="G375" s="406"/>
      <c r="H375" s="429">
        <v>200000</v>
      </c>
      <c r="I375" s="449">
        <f t="shared" si="12"/>
        <v>200000</v>
      </c>
      <c r="J375" s="401"/>
      <c r="K375" s="450" t="s">
        <v>58</v>
      </c>
      <c r="L375" s="402"/>
      <c r="M375" s="402" t="s">
        <v>427</v>
      </c>
      <c r="N375" s="402"/>
    </row>
    <row r="376" spans="1:14" s="163" customFormat="1" ht="75.75" customHeight="1">
      <c r="A376" s="397"/>
      <c r="B376" s="428" t="s">
        <v>1100</v>
      </c>
      <c r="C376" s="405" t="s">
        <v>1080</v>
      </c>
      <c r="D376" s="448" t="s">
        <v>946</v>
      </c>
      <c r="E376" s="429">
        <v>100000</v>
      </c>
      <c r="F376" s="406"/>
      <c r="G376" s="406"/>
      <c r="H376" s="429">
        <v>100000</v>
      </c>
      <c r="I376" s="449">
        <f t="shared" si="12"/>
        <v>100000</v>
      </c>
      <c r="J376" s="401"/>
      <c r="K376" s="450" t="s">
        <v>58</v>
      </c>
      <c r="L376" s="402"/>
      <c r="M376" s="402" t="s">
        <v>427</v>
      </c>
      <c r="N376" s="402"/>
    </row>
    <row r="377" spans="1:14" s="163" customFormat="1" ht="75.75" customHeight="1">
      <c r="A377" s="397"/>
      <c r="B377" s="428" t="s">
        <v>1101</v>
      </c>
      <c r="C377" s="405" t="s">
        <v>1102</v>
      </c>
      <c r="D377" s="448" t="s">
        <v>946</v>
      </c>
      <c r="E377" s="429">
        <v>40000</v>
      </c>
      <c r="F377" s="406"/>
      <c r="G377" s="406"/>
      <c r="H377" s="429">
        <v>40000</v>
      </c>
      <c r="I377" s="449">
        <f t="shared" si="12"/>
        <v>40000</v>
      </c>
      <c r="J377" s="401"/>
      <c r="K377" s="450" t="s">
        <v>58</v>
      </c>
      <c r="L377" s="402"/>
      <c r="M377" s="402" t="s">
        <v>427</v>
      </c>
      <c r="N377" s="402"/>
    </row>
    <row r="378" spans="1:14" s="163" customFormat="1" ht="75.75" customHeight="1">
      <c r="A378" s="397"/>
      <c r="B378" s="428" t="s">
        <v>1103</v>
      </c>
      <c r="C378" s="405" t="s">
        <v>1082</v>
      </c>
      <c r="D378" s="448" t="s">
        <v>946</v>
      </c>
      <c r="E378" s="429">
        <v>80000</v>
      </c>
      <c r="F378" s="406"/>
      <c r="G378" s="406"/>
      <c r="H378" s="429">
        <v>80000</v>
      </c>
      <c r="I378" s="449">
        <f t="shared" si="12"/>
        <v>80000</v>
      </c>
      <c r="J378" s="401"/>
      <c r="K378" s="450" t="s">
        <v>58</v>
      </c>
      <c r="L378" s="402"/>
      <c r="M378" s="402" t="s">
        <v>427</v>
      </c>
      <c r="N378" s="402"/>
    </row>
    <row r="379" spans="1:14" s="163" customFormat="1" ht="75.75" customHeight="1">
      <c r="A379" s="397"/>
      <c r="B379" s="428" t="s">
        <v>1104</v>
      </c>
      <c r="C379" s="405" t="s">
        <v>1084</v>
      </c>
      <c r="D379" s="448" t="s">
        <v>946</v>
      </c>
      <c r="E379" s="429">
        <v>20000</v>
      </c>
      <c r="F379" s="406"/>
      <c r="G379" s="406"/>
      <c r="H379" s="429">
        <v>20000</v>
      </c>
      <c r="I379" s="449">
        <f t="shared" si="12"/>
        <v>20000</v>
      </c>
      <c r="J379" s="401"/>
      <c r="K379" s="450" t="s">
        <v>58</v>
      </c>
      <c r="L379" s="402"/>
      <c r="M379" s="402" t="s">
        <v>427</v>
      </c>
      <c r="N379" s="402"/>
    </row>
    <row r="380" spans="1:14" s="163" customFormat="1" ht="75.75" customHeight="1">
      <c r="A380" s="397"/>
      <c r="B380" s="428" t="s">
        <v>1105</v>
      </c>
      <c r="C380" s="405" t="s">
        <v>1084</v>
      </c>
      <c r="D380" s="448" t="s">
        <v>946</v>
      </c>
      <c r="E380" s="429">
        <v>140000</v>
      </c>
      <c r="F380" s="406"/>
      <c r="G380" s="406"/>
      <c r="H380" s="429">
        <v>140000</v>
      </c>
      <c r="I380" s="449">
        <f t="shared" si="12"/>
        <v>140000</v>
      </c>
      <c r="J380" s="401"/>
      <c r="K380" s="450" t="s">
        <v>58</v>
      </c>
      <c r="L380" s="402"/>
      <c r="M380" s="402" t="s">
        <v>427</v>
      </c>
      <c r="N380" s="402"/>
    </row>
    <row r="381" spans="1:14" s="163" customFormat="1" ht="75.75" customHeight="1">
      <c r="A381" s="397"/>
      <c r="B381" s="428" t="s">
        <v>1106</v>
      </c>
      <c r="C381" s="405" t="s">
        <v>1086</v>
      </c>
      <c r="D381" s="448" t="s">
        <v>946</v>
      </c>
      <c r="E381" s="429">
        <v>20000</v>
      </c>
      <c r="F381" s="406"/>
      <c r="G381" s="406"/>
      <c r="H381" s="429">
        <v>20000</v>
      </c>
      <c r="I381" s="449">
        <f t="shared" si="12"/>
        <v>20000</v>
      </c>
      <c r="J381" s="401"/>
      <c r="K381" s="450" t="s">
        <v>58</v>
      </c>
      <c r="L381" s="402"/>
      <c r="M381" s="402" t="s">
        <v>427</v>
      </c>
      <c r="N381" s="402"/>
    </row>
    <row r="382" spans="1:14" s="163" customFormat="1" ht="75.75" customHeight="1">
      <c r="A382" s="397"/>
      <c r="B382" s="428" t="s">
        <v>1107</v>
      </c>
      <c r="C382" s="405" t="s">
        <v>1086</v>
      </c>
      <c r="D382" s="448" t="s">
        <v>946</v>
      </c>
      <c r="E382" s="429">
        <v>60000</v>
      </c>
      <c r="F382" s="406"/>
      <c r="G382" s="406"/>
      <c r="H382" s="429">
        <v>60000</v>
      </c>
      <c r="I382" s="449">
        <f t="shared" si="12"/>
        <v>60000</v>
      </c>
      <c r="J382" s="401"/>
      <c r="K382" s="450" t="s">
        <v>58</v>
      </c>
      <c r="L382" s="402"/>
      <c r="M382" s="402" t="s">
        <v>427</v>
      </c>
      <c r="N382" s="402"/>
    </row>
    <row r="383" spans="1:14" s="163" customFormat="1" ht="75.75" customHeight="1">
      <c r="A383" s="397"/>
      <c r="B383" s="428" t="s">
        <v>1108</v>
      </c>
      <c r="C383" s="405" t="s">
        <v>1088</v>
      </c>
      <c r="D383" s="448" t="s">
        <v>946</v>
      </c>
      <c r="E383" s="429">
        <v>440000</v>
      </c>
      <c r="F383" s="406"/>
      <c r="G383" s="406"/>
      <c r="H383" s="429">
        <v>440000</v>
      </c>
      <c r="I383" s="449">
        <f t="shared" si="12"/>
        <v>440000</v>
      </c>
      <c r="J383" s="401"/>
      <c r="K383" s="450" t="s">
        <v>58</v>
      </c>
      <c r="L383" s="402"/>
      <c r="M383" s="402" t="s">
        <v>427</v>
      </c>
      <c r="N383" s="402"/>
    </row>
    <row r="384" spans="1:14" s="163" customFormat="1" ht="75.75" customHeight="1">
      <c r="A384" s="397"/>
      <c r="B384" s="428" t="s">
        <v>1109</v>
      </c>
      <c r="C384" s="405" t="s">
        <v>1059</v>
      </c>
      <c r="D384" s="448" t="s">
        <v>946</v>
      </c>
      <c r="E384" s="429">
        <v>100000</v>
      </c>
      <c r="F384" s="406"/>
      <c r="G384" s="406"/>
      <c r="H384" s="429">
        <v>100000</v>
      </c>
      <c r="I384" s="449">
        <f t="shared" si="12"/>
        <v>100000</v>
      </c>
      <c r="J384" s="401"/>
      <c r="K384" s="450" t="s">
        <v>58</v>
      </c>
      <c r="L384" s="402"/>
      <c r="M384" s="402" t="s">
        <v>427</v>
      </c>
      <c r="N384" s="402"/>
    </row>
    <row r="385" spans="1:14" s="163" customFormat="1" ht="75.75" customHeight="1">
      <c r="A385" s="397"/>
      <c r="B385" s="428" t="s">
        <v>1110</v>
      </c>
      <c r="C385" s="405" t="s">
        <v>1061</v>
      </c>
      <c r="D385" s="448" t="s">
        <v>946</v>
      </c>
      <c r="E385" s="429">
        <v>100000</v>
      </c>
      <c r="F385" s="406"/>
      <c r="G385" s="406"/>
      <c r="H385" s="429">
        <v>100000</v>
      </c>
      <c r="I385" s="449">
        <f t="shared" si="12"/>
        <v>100000</v>
      </c>
      <c r="J385" s="401"/>
      <c r="K385" s="450" t="s">
        <v>58</v>
      </c>
      <c r="L385" s="402"/>
      <c r="M385" s="402" t="s">
        <v>427</v>
      </c>
      <c r="N385" s="402"/>
    </row>
    <row r="386" spans="1:14" s="163" customFormat="1" ht="75.75" customHeight="1">
      <c r="A386" s="397"/>
      <c r="B386" s="428" t="s">
        <v>1111</v>
      </c>
      <c r="C386" s="405" t="s">
        <v>1112</v>
      </c>
      <c r="D386" s="448" t="s">
        <v>946</v>
      </c>
      <c r="E386" s="429">
        <v>120000</v>
      </c>
      <c r="F386" s="406"/>
      <c r="G386" s="406"/>
      <c r="H386" s="429">
        <v>120000</v>
      </c>
      <c r="I386" s="449">
        <f t="shared" si="12"/>
        <v>120000</v>
      </c>
      <c r="J386" s="401"/>
      <c r="K386" s="450" t="s">
        <v>58</v>
      </c>
      <c r="L386" s="402"/>
      <c r="M386" s="402" t="s">
        <v>427</v>
      </c>
      <c r="N386" s="402"/>
    </row>
    <row r="387" spans="1:14" s="163" customFormat="1" ht="75.75" customHeight="1">
      <c r="A387" s="397"/>
      <c r="B387" s="428" t="s">
        <v>1113</v>
      </c>
      <c r="C387" s="405" t="s">
        <v>1067</v>
      </c>
      <c r="D387" s="448" t="s">
        <v>946</v>
      </c>
      <c r="E387" s="429">
        <v>1180000</v>
      </c>
      <c r="F387" s="406"/>
      <c r="G387" s="406"/>
      <c r="H387" s="429">
        <v>1180000</v>
      </c>
      <c r="I387" s="449">
        <f t="shared" si="12"/>
        <v>1180000</v>
      </c>
      <c r="J387" s="401"/>
      <c r="K387" s="450" t="s">
        <v>58</v>
      </c>
      <c r="L387" s="402"/>
      <c r="M387" s="402" t="s">
        <v>427</v>
      </c>
      <c r="N387" s="402"/>
    </row>
    <row r="388" spans="1:14" s="163" customFormat="1" ht="98.25" customHeight="1">
      <c r="A388" s="397"/>
      <c r="B388" s="428" t="s">
        <v>1114</v>
      </c>
      <c r="C388" s="405" t="s">
        <v>1069</v>
      </c>
      <c r="D388" s="448" t="s">
        <v>946</v>
      </c>
      <c r="E388" s="429">
        <v>160000</v>
      </c>
      <c r="F388" s="406"/>
      <c r="G388" s="406"/>
      <c r="H388" s="429">
        <v>160000</v>
      </c>
      <c r="I388" s="449">
        <f t="shared" si="12"/>
        <v>160000</v>
      </c>
      <c r="J388" s="401"/>
      <c r="K388" s="450" t="s">
        <v>58</v>
      </c>
      <c r="L388" s="402"/>
      <c r="M388" s="402" t="s">
        <v>427</v>
      </c>
      <c r="N388" s="402"/>
    </row>
    <row r="389" spans="1:14" s="163" customFormat="1" ht="75.75" customHeight="1">
      <c r="A389" s="397"/>
      <c r="B389" s="428" t="s">
        <v>1115</v>
      </c>
      <c r="C389" s="405" t="s">
        <v>1116</v>
      </c>
      <c r="D389" s="448" t="s">
        <v>946</v>
      </c>
      <c r="E389" s="429">
        <v>140000</v>
      </c>
      <c r="F389" s="406"/>
      <c r="G389" s="406"/>
      <c r="H389" s="429">
        <v>140000</v>
      </c>
      <c r="I389" s="449">
        <f t="shared" si="12"/>
        <v>140000</v>
      </c>
      <c r="J389" s="401"/>
      <c r="K389" s="450" t="s">
        <v>58</v>
      </c>
      <c r="L389" s="402"/>
      <c r="M389" s="402" t="s">
        <v>427</v>
      </c>
      <c r="N389" s="402"/>
    </row>
    <row r="390" spans="1:14" s="163" customFormat="1" ht="75.75" customHeight="1">
      <c r="A390" s="397"/>
      <c r="B390" s="428" t="s">
        <v>1117</v>
      </c>
      <c r="C390" s="405" t="s">
        <v>1071</v>
      </c>
      <c r="D390" s="448" t="s">
        <v>946</v>
      </c>
      <c r="E390" s="429">
        <v>180000</v>
      </c>
      <c r="F390" s="406"/>
      <c r="G390" s="406"/>
      <c r="H390" s="429">
        <v>180000</v>
      </c>
      <c r="I390" s="449">
        <f t="shared" si="12"/>
        <v>180000</v>
      </c>
      <c r="J390" s="401"/>
      <c r="K390" s="450" t="s">
        <v>58</v>
      </c>
      <c r="L390" s="402"/>
      <c r="M390" s="402" t="s">
        <v>427</v>
      </c>
      <c r="N390" s="402"/>
    </row>
    <row r="391" spans="1:14" s="163" customFormat="1" ht="75.75" customHeight="1">
      <c r="A391" s="397"/>
      <c r="B391" s="428" t="s">
        <v>1118</v>
      </c>
      <c r="C391" s="405" t="s">
        <v>1073</v>
      </c>
      <c r="D391" s="448" t="s">
        <v>946</v>
      </c>
      <c r="E391" s="429">
        <v>280000</v>
      </c>
      <c r="F391" s="406"/>
      <c r="G391" s="406"/>
      <c r="H391" s="429">
        <v>280000</v>
      </c>
      <c r="I391" s="449">
        <f t="shared" si="12"/>
        <v>280000</v>
      </c>
      <c r="J391" s="401"/>
      <c r="K391" s="450" t="s">
        <v>58</v>
      </c>
      <c r="L391" s="402"/>
      <c r="M391" s="402" t="s">
        <v>427</v>
      </c>
      <c r="N391" s="402"/>
    </row>
    <row r="392" spans="1:14" s="163" customFormat="1" ht="75.75" customHeight="1">
      <c r="A392" s="397"/>
      <c r="B392" s="428" t="s">
        <v>1119</v>
      </c>
      <c r="C392" s="405" t="s">
        <v>1075</v>
      </c>
      <c r="D392" s="448" t="s">
        <v>946</v>
      </c>
      <c r="E392" s="429">
        <v>730000</v>
      </c>
      <c r="F392" s="406"/>
      <c r="G392" s="406"/>
      <c r="H392" s="429">
        <v>730000</v>
      </c>
      <c r="I392" s="449">
        <f t="shared" si="12"/>
        <v>730000</v>
      </c>
      <c r="J392" s="401"/>
      <c r="K392" s="450" t="s">
        <v>58</v>
      </c>
      <c r="L392" s="402"/>
      <c r="M392" s="402" t="s">
        <v>427</v>
      </c>
      <c r="N392" s="402"/>
    </row>
    <row r="393" spans="1:14" s="163" customFormat="1" ht="75.75" customHeight="1">
      <c r="A393" s="397"/>
      <c r="B393" s="428" t="s">
        <v>1120</v>
      </c>
      <c r="C393" s="405" t="s">
        <v>1075</v>
      </c>
      <c r="D393" s="448" t="s">
        <v>946</v>
      </c>
      <c r="E393" s="429">
        <v>270000</v>
      </c>
      <c r="F393" s="406"/>
      <c r="G393" s="406"/>
      <c r="H393" s="429">
        <v>270000</v>
      </c>
      <c r="I393" s="449">
        <f t="shared" si="12"/>
        <v>270000</v>
      </c>
      <c r="J393" s="401"/>
      <c r="K393" s="450" t="s">
        <v>58</v>
      </c>
      <c r="L393" s="402"/>
      <c r="M393" s="402" t="s">
        <v>427</v>
      </c>
      <c r="N393" s="402"/>
    </row>
    <row r="394" spans="1:14" s="163" customFormat="1" ht="75.75" customHeight="1">
      <c r="A394" s="397"/>
      <c r="B394" s="428" t="s">
        <v>1121</v>
      </c>
      <c r="C394" s="405" t="s">
        <v>1077</v>
      </c>
      <c r="D394" s="448" t="s">
        <v>946</v>
      </c>
      <c r="E394" s="429">
        <v>220000</v>
      </c>
      <c r="F394" s="406"/>
      <c r="G394" s="406"/>
      <c r="H394" s="429">
        <v>220000</v>
      </c>
      <c r="I394" s="449">
        <f t="shared" si="12"/>
        <v>220000</v>
      </c>
      <c r="J394" s="401"/>
      <c r="K394" s="450" t="s">
        <v>58</v>
      </c>
      <c r="L394" s="402"/>
      <c r="M394" s="402" t="s">
        <v>427</v>
      </c>
      <c r="N394" s="402"/>
    </row>
    <row r="395" spans="1:14" s="163" customFormat="1" ht="75.75" customHeight="1">
      <c r="A395" s="397"/>
      <c r="B395" s="428" t="s">
        <v>1122</v>
      </c>
      <c r="C395" s="405" t="s">
        <v>1080</v>
      </c>
      <c r="D395" s="448" t="s">
        <v>946</v>
      </c>
      <c r="E395" s="429">
        <v>100000</v>
      </c>
      <c r="F395" s="406"/>
      <c r="G395" s="406"/>
      <c r="H395" s="429">
        <v>100000</v>
      </c>
      <c r="I395" s="449">
        <f t="shared" si="12"/>
        <v>100000</v>
      </c>
      <c r="J395" s="401"/>
      <c r="K395" s="450" t="s">
        <v>58</v>
      </c>
      <c r="L395" s="402"/>
      <c r="M395" s="402" t="s">
        <v>427</v>
      </c>
      <c r="N395" s="402"/>
    </row>
    <row r="396" spans="1:14" s="163" customFormat="1" ht="75.75" customHeight="1">
      <c r="A396" s="397"/>
      <c r="B396" s="428" t="s">
        <v>1123</v>
      </c>
      <c r="C396" s="405" t="s">
        <v>1082</v>
      </c>
      <c r="D396" s="448" t="s">
        <v>946</v>
      </c>
      <c r="E396" s="429">
        <v>60000</v>
      </c>
      <c r="F396" s="406"/>
      <c r="G396" s="406"/>
      <c r="H396" s="429">
        <v>60000</v>
      </c>
      <c r="I396" s="449">
        <f t="shared" si="12"/>
        <v>60000</v>
      </c>
      <c r="J396" s="401"/>
      <c r="K396" s="450" t="s">
        <v>58</v>
      </c>
      <c r="L396" s="402"/>
      <c r="M396" s="402" t="s">
        <v>427</v>
      </c>
      <c r="N396" s="402"/>
    </row>
    <row r="397" spans="1:14" s="163" customFormat="1" ht="75.75" customHeight="1">
      <c r="A397" s="397"/>
      <c r="B397" s="428" t="s">
        <v>1124</v>
      </c>
      <c r="C397" s="405" t="s">
        <v>1082</v>
      </c>
      <c r="D397" s="448" t="s">
        <v>946</v>
      </c>
      <c r="E397" s="429">
        <v>20000</v>
      </c>
      <c r="F397" s="406"/>
      <c r="G397" s="406"/>
      <c r="H397" s="429">
        <v>20000</v>
      </c>
      <c r="I397" s="449">
        <f t="shared" si="12"/>
        <v>20000</v>
      </c>
      <c r="J397" s="401"/>
      <c r="K397" s="450" t="s">
        <v>58</v>
      </c>
      <c r="L397" s="402"/>
      <c r="M397" s="402" t="s">
        <v>427</v>
      </c>
      <c r="N397" s="402"/>
    </row>
    <row r="398" spans="1:14" s="163" customFormat="1" ht="75.75" customHeight="1">
      <c r="A398" s="397"/>
      <c r="B398" s="428" t="s">
        <v>1125</v>
      </c>
      <c r="C398" s="405" t="s">
        <v>1084</v>
      </c>
      <c r="D398" s="448" t="s">
        <v>946</v>
      </c>
      <c r="E398" s="429">
        <v>40000</v>
      </c>
      <c r="F398" s="406"/>
      <c r="G398" s="406"/>
      <c r="H398" s="429">
        <v>40000</v>
      </c>
      <c r="I398" s="449">
        <f t="shared" si="12"/>
        <v>40000</v>
      </c>
      <c r="J398" s="401"/>
      <c r="K398" s="450" t="s">
        <v>58</v>
      </c>
      <c r="L398" s="402"/>
      <c r="M398" s="402" t="s">
        <v>427</v>
      </c>
      <c r="N398" s="402"/>
    </row>
    <row r="399" spans="1:14" s="163" customFormat="1" ht="75.75" customHeight="1">
      <c r="A399" s="397"/>
      <c r="B399" s="428" t="s">
        <v>1126</v>
      </c>
      <c r="C399" s="405" t="s">
        <v>1086</v>
      </c>
      <c r="D399" s="448" t="s">
        <v>946</v>
      </c>
      <c r="E399" s="429">
        <v>60000</v>
      </c>
      <c r="F399" s="406"/>
      <c r="G399" s="406"/>
      <c r="H399" s="429">
        <v>60000</v>
      </c>
      <c r="I399" s="449">
        <f t="shared" si="12"/>
        <v>60000</v>
      </c>
      <c r="J399" s="401"/>
      <c r="K399" s="450" t="s">
        <v>58</v>
      </c>
      <c r="L399" s="402"/>
      <c r="M399" s="402" t="s">
        <v>427</v>
      </c>
      <c r="N399" s="402"/>
    </row>
    <row r="400" spans="1:14" s="163" customFormat="1" ht="75.75" customHeight="1">
      <c r="A400" s="397"/>
      <c r="B400" s="428" t="s">
        <v>1127</v>
      </c>
      <c r="C400" s="405" t="s">
        <v>1088</v>
      </c>
      <c r="D400" s="448" t="s">
        <v>946</v>
      </c>
      <c r="E400" s="429">
        <v>520000</v>
      </c>
      <c r="F400" s="406"/>
      <c r="G400" s="406"/>
      <c r="H400" s="429">
        <v>520000</v>
      </c>
      <c r="I400" s="449">
        <f t="shared" si="12"/>
        <v>520000</v>
      </c>
      <c r="J400" s="401"/>
      <c r="K400" s="450" t="s">
        <v>58</v>
      </c>
      <c r="L400" s="402"/>
      <c r="M400" s="402" t="s">
        <v>427</v>
      </c>
      <c r="N400" s="402"/>
    </row>
    <row r="401" spans="1:14" s="163" customFormat="1" ht="75.75" customHeight="1">
      <c r="A401" s="397"/>
      <c r="B401" s="428" t="s">
        <v>1128</v>
      </c>
      <c r="C401" s="405" t="s">
        <v>1129</v>
      </c>
      <c r="D401" s="448" t="s">
        <v>946</v>
      </c>
      <c r="E401" s="429">
        <v>60000</v>
      </c>
      <c r="F401" s="406"/>
      <c r="G401" s="406"/>
      <c r="H401" s="429">
        <v>60000</v>
      </c>
      <c r="I401" s="449">
        <f t="shared" si="12"/>
        <v>60000</v>
      </c>
      <c r="J401" s="401"/>
      <c r="K401" s="450" t="s">
        <v>58</v>
      </c>
      <c r="L401" s="402"/>
      <c r="M401" s="402" t="s">
        <v>427</v>
      </c>
      <c r="N401" s="402"/>
    </row>
    <row r="402" spans="1:14" s="163" customFormat="1" ht="97.5" customHeight="1">
      <c r="A402" s="397"/>
      <c r="B402" s="428" t="s">
        <v>1130</v>
      </c>
      <c r="C402" s="405" t="s">
        <v>1061</v>
      </c>
      <c r="D402" s="448" t="s">
        <v>946</v>
      </c>
      <c r="E402" s="429">
        <v>160000</v>
      </c>
      <c r="F402" s="406"/>
      <c r="G402" s="406"/>
      <c r="H402" s="429">
        <v>160000</v>
      </c>
      <c r="I402" s="449">
        <f t="shared" si="12"/>
        <v>160000</v>
      </c>
      <c r="J402" s="401"/>
      <c r="K402" s="450" t="s">
        <v>58</v>
      </c>
      <c r="L402" s="402"/>
      <c r="M402" s="402" t="s">
        <v>427</v>
      </c>
      <c r="N402" s="402"/>
    </row>
    <row r="403" spans="1:14" s="163" customFormat="1" ht="75.75" customHeight="1">
      <c r="A403" s="451" t="s">
        <v>50</v>
      </c>
      <c r="B403" s="452"/>
      <c r="C403" s="453"/>
      <c r="D403" s="454"/>
      <c r="E403" s="455">
        <f>SUM(E321:E402)</f>
        <v>21550000</v>
      </c>
      <c r="F403" s="455">
        <f>SUM(F321:F402)</f>
        <v>0</v>
      </c>
      <c r="G403" s="455">
        <f>SUM(G321:G402)</f>
        <v>0</v>
      </c>
      <c r="H403" s="455">
        <f>SUM(H321:H402)</f>
        <v>21550000</v>
      </c>
      <c r="I403" s="455">
        <f>SUM(I321:I402)</f>
        <v>21550000</v>
      </c>
      <c r="J403" s="456"/>
      <c r="K403" s="457"/>
      <c r="L403" s="458"/>
      <c r="M403" s="458"/>
      <c r="N403" s="458"/>
    </row>
    <row r="404" spans="1:14" s="460" customFormat="1" ht="46.5">
      <c r="A404" s="101" t="s">
        <v>1131</v>
      </c>
      <c r="B404" s="392" t="s">
        <v>1132</v>
      </c>
      <c r="C404" s="66" t="s">
        <v>1133</v>
      </c>
      <c r="D404" s="66">
        <v>108.1</v>
      </c>
      <c r="E404" s="154">
        <v>54000</v>
      </c>
      <c r="F404" s="73">
        <v>0</v>
      </c>
      <c r="G404" s="73">
        <v>0</v>
      </c>
      <c r="H404" s="154">
        <v>54000</v>
      </c>
      <c r="I404" s="154">
        <v>54000</v>
      </c>
      <c r="J404" s="377"/>
      <c r="K404" s="459" t="s">
        <v>58</v>
      </c>
      <c r="L404" s="143"/>
      <c r="M404" s="145"/>
      <c r="N404" s="459" t="s">
        <v>171</v>
      </c>
    </row>
    <row r="405" spans="1:14" ht="47.25" customHeight="1">
      <c r="A405" s="355"/>
      <c r="B405" s="392" t="s">
        <v>1134</v>
      </c>
      <c r="C405" s="461" t="s">
        <v>1135</v>
      </c>
      <c r="D405" s="13">
        <v>108.1</v>
      </c>
      <c r="E405" s="154">
        <v>15470618</v>
      </c>
      <c r="F405" s="11">
        <v>0</v>
      </c>
      <c r="G405" s="11">
        <v>0</v>
      </c>
      <c r="H405" s="154">
        <v>15470618</v>
      </c>
      <c r="I405" s="154">
        <v>15470618</v>
      </c>
      <c r="J405" s="461"/>
      <c r="K405" s="459" t="s">
        <v>58</v>
      </c>
      <c r="L405" s="17"/>
      <c r="M405" s="16"/>
      <c r="N405" s="459" t="s">
        <v>171</v>
      </c>
    </row>
    <row r="406" spans="1:14" ht="46.5">
      <c r="A406" s="355"/>
      <c r="B406" s="392" t="s">
        <v>1136</v>
      </c>
      <c r="C406" s="461" t="s">
        <v>1137</v>
      </c>
      <c r="D406" s="13">
        <v>108.1</v>
      </c>
      <c r="E406" s="154">
        <v>290000</v>
      </c>
      <c r="F406" s="13">
        <v>0</v>
      </c>
      <c r="G406" s="13">
        <v>0</v>
      </c>
      <c r="H406" s="154">
        <v>290000</v>
      </c>
      <c r="I406" s="154">
        <v>290000</v>
      </c>
      <c r="J406" s="461"/>
      <c r="K406" s="459" t="s">
        <v>58</v>
      </c>
      <c r="L406" s="17"/>
      <c r="M406" s="16"/>
      <c r="N406" s="459" t="s">
        <v>171</v>
      </c>
    </row>
    <row r="407" spans="1:14" ht="32.25">
      <c r="A407" s="355"/>
      <c r="B407" s="392" t="s">
        <v>1138</v>
      </c>
      <c r="C407" s="461" t="s">
        <v>1139</v>
      </c>
      <c r="D407" s="13">
        <v>108.2</v>
      </c>
      <c r="E407" s="154">
        <v>-7463</v>
      </c>
      <c r="F407" s="13">
        <v>0</v>
      </c>
      <c r="G407" s="13">
        <v>0</v>
      </c>
      <c r="H407" s="154">
        <v>-7463</v>
      </c>
      <c r="I407" s="154">
        <v>-7463</v>
      </c>
      <c r="J407" s="461"/>
      <c r="K407" s="459" t="s">
        <v>58</v>
      </c>
      <c r="L407" s="17"/>
      <c r="M407" s="16"/>
      <c r="N407" s="459" t="s">
        <v>171</v>
      </c>
    </row>
    <row r="408" spans="1:14" ht="61.5">
      <c r="A408" s="355"/>
      <c r="B408" s="392" t="s">
        <v>1140</v>
      </c>
      <c r="C408" s="461" t="s">
        <v>1141</v>
      </c>
      <c r="D408" s="13">
        <v>108.2</v>
      </c>
      <c r="E408" s="154">
        <v>9000</v>
      </c>
      <c r="F408" s="13">
        <v>0</v>
      </c>
      <c r="G408" s="13">
        <v>0</v>
      </c>
      <c r="H408" s="154">
        <v>9000</v>
      </c>
      <c r="I408" s="154">
        <v>9000</v>
      </c>
      <c r="J408" s="461"/>
      <c r="K408" s="459" t="s">
        <v>58</v>
      </c>
      <c r="L408" s="17"/>
      <c r="M408" s="16"/>
      <c r="N408" s="459" t="s">
        <v>171</v>
      </c>
    </row>
    <row r="409" spans="1:14" ht="32.25">
      <c r="A409" s="355"/>
      <c r="B409" s="392" t="s">
        <v>1142</v>
      </c>
      <c r="C409" s="461" t="s">
        <v>1133</v>
      </c>
      <c r="D409" s="13">
        <v>108.2</v>
      </c>
      <c r="E409" s="154">
        <v>54000</v>
      </c>
      <c r="F409" s="13">
        <v>0</v>
      </c>
      <c r="G409" s="13">
        <v>0</v>
      </c>
      <c r="H409" s="154">
        <v>54000</v>
      </c>
      <c r="I409" s="154">
        <v>54000</v>
      </c>
      <c r="J409" s="461"/>
      <c r="K409" s="459" t="s">
        <v>58</v>
      </c>
      <c r="L409" s="17"/>
      <c r="M409" s="16"/>
      <c r="N409" s="459" t="s">
        <v>171</v>
      </c>
    </row>
    <row r="410" spans="1:14" ht="32.25">
      <c r="A410" s="355"/>
      <c r="B410" s="392" t="s">
        <v>1143</v>
      </c>
      <c r="C410" s="461" t="s">
        <v>1135</v>
      </c>
      <c r="D410" s="13">
        <v>108.2</v>
      </c>
      <c r="E410" s="154">
        <v>15724311</v>
      </c>
      <c r="F410" s="13">
        <v>0</v>
      </c>
      <c r="G410" s="13">
        <v>0</v>
      </c>
      <c r="H410" s="154">
        <v>15724311</v>
      </c>
      <c r="I410" s="154">
        <v>15724311</v>
      </c>
      <c r="J410" s="461"/>
      <c r="K410" s="459" t="s">
        <v>58</v>
      </c>
      <c r="L410" s="17"/>
      <c r="M410" s="16"/>
      <c r="N410" s="459" t="s">
        <v>171</v>
      </c>
    </row>
    <row r="411" spans="1:14" ht="32.25">
      <c r="A411" s="355"/>
      <c r="B411" s="392" t="s">
        <v>1144</v>
      </c>
      <c r="C411" s="461" t="s">
        <v>1145</v>
      </c>
      <c r="D411" s="13">
        <v>108.2</v>
      </c>
      <c r="E411" s="154">
        <v>-7463</v>
      </c>
      <c r="F411" s="13">
        <v>0</v>
      </c>
      <c r="G411" s="13">
        <v>0</v>
      </c>
      <c r="H411" s="154">
        <v>-7463</v>
      </c>
      <c r="I411" s="154">
        <v>-7463</v>
      </c>
      <c r="J411" s="461"/>
      <c r="K411" s="459" t="s">
        <v>58</v>
      </c>
      <c r="L411" s="17"/>
      <c r="M411" s="16"/>
      <c r="N411" s="459" t="s">
        <v>171</v>
      </c>
    </row>
    <row r="412" spans="1:14" ht="46.5">
      <c r="A412" s="355"/>
      <c r="B412" s="392" t="s">
        <v>1146</v>
      </c>
      <c r="C412" s="461" t="s">
        <v>1147</v>
      </c>
      <c r="D412" s="13">
        <v>108.3</v>
      </c>
      <c r="E412" s="154">
        <v>5400</v>
      </c>
      <c r="F412" s="13">
        <v>0</v>
      </c>
      <c r="G412" s="13">
        <v>0</v>
      </c>
      <c r="H412" s="154">
        <v>5400</v>
      </c>
      <c r="I412" s="154">
        <v>5400</v>
      </c>
      <c r="J412" s="461"/>
      <c r="K412" s="459" t="s">
        <v>58</v>
      </c>
      <c r="L412" s="17"/>
      <c r="M412" s="16"/>
      <c r="N412" s="459" t="s">
        <v>171</v>
      </c>
    </row>
    <row r="413" spans="1:14" ht="61.5">
      <c r="A413" s="355"/>
      <c r="B413" s="392" t="s">
        <v>1148</v>
      </c>
      <c r="C413" s="461" t="s">
        <v>1141</v>
      </c>
      <c r="D413" s="13">
        <v>108.3</v>
      </c>
      <c r="E413" s="154">
        <v>4000</v>
      </c>
      <c r="F413" s="13">
        <v>0</v>
      </c>
      <c r="G413" s="13">
        <v>0</v>
      </c>
      <c r="H413" s="154">
        <v>4000</v>
      </c>
      <c r="I413" s="154">
        <v>4000</v>
      </c>
      <c r="J413" s="461"/>
      <c r="K413" s="459" t="s">
        <v>58</v>
      </c>
      <c r="L413" s="17"/>
      <c r="M413" s="16"/>
      <c r="N413" s="459" t="s">
        <v>171</v>
      </c>
    </row>
    <row r="414" spans="1:14" ht="50.25" customHeight="1">
      <c r="A414" s="355"/>
      <c r="B414" s="392" t="s">
        <v>1149</v>
      </c>
      <c r="C414" s="461" t="s">
        <v>1150</v>
      </c>
      <c r="D414" s="13">
        <v>108.3</v>
      </c>
      <c r="E414" s="154">
        <v>135000</v>
      </c>
      <c r="F414" s="13">
        <v>0</v>
      </c>
      <c r="G414" s="13">
        <v>0</v>
      </c>
      <c r="H414" s="154">
        <v>135000</v>
      </c>
      <c r="I414" s="154">
        <v>135000</v>
      </c>
      <c r="J414" s="461"/>
      <c r="K414" s="459" t="s">
        <v>58</v>
      </c>
      <c r="L414" s="17"/>
      <c r="M414" s="16"/>
      <c r="N414" s="459" t="s">
        <v>171</v>
      </c>
    </row>
    <row r="415" spans="1:14" ht="45.75" customHeight="1">
      <c r="A415" s="355"/>
      <c r="B415" s="392" t="s">
        <v>1151</v>
      </c>
      <c r="C415" s="461" t="s">
        <v>1133</v>
      </c>
      <c r="D415" s="13">
        <v>108.3</v>
      </c>
      <c r="E415" s="154">
        <v>54000</v>
      </c>
      <c r="F415" s="13">
        <v>0</v>
      </c>
      <c r="G415" s="13">
        <v>0</v>
      </c>
      <c r="H415" s="154">
        <v>54000</v>
      </c>
      <c r="I415" s="154">
        <v>54000</v>
      </c>
      <c r="J415" s="461"/>
      <c r="K415" s="459" t="s">
        <v>58</v>
      </c>
      <c r="L415" s="17"/>
      <c r="M415" s="16"/>
      <c r="N415" s="459" t="s">
        <v>171</v>
      </c>
    </row>
    <row r="416" spans="1:14" ht="32.25">
      <c r="A416" s="355"/>
      <c r="B416" s="392" t="s">
        <v>1152</v>
      </c>
      <c r="C416" s="461" t="s">
        <v>1135</v>
      </c>
      <c r="D416" s="13">
        <v>108.3</v>
      </c>
      <c r="E416" s="154">
        <v>16025418</v>
      </c>
      <c r="F416" s="13">
        <v>0</v>
      </c>
      <c r="G416" s="13">
        <v>0</v>
      </c>
      <c r="H416" s="154">
        <v>16025418</v>
      </c>
      <c r="I416" s="154">
        <v>16025418</v>
      </c>
      <c r="J416" s="461"/>
      <c r="K416" s="459" t="s">
        <v>58</v>
      </c>
      <c r="L416" s="17"/>
      <c r="M416" s="16"/>
      <c r="N416" s="459" t="s">
        <v>171</v>
      </c>
    </row>
    <row r="417" spans="1:14" ht="32.25">
      <c r="A417" s="355"/>
      <c r="B417" s="392" t="s">
        <v>1153</v>
      </c>
      <c r="C417" s="461" t="s">
        <v>1154</v>
      </c>
      <c r="D417" s="13">
        <v>108.4</v>
      </c>
      <c r="E417" s="154">
        <v>-26120</v>
      </c>
      <c r="F417" s="13">
        <v>0</v>
      </c>
      <c r="G417" s="13">
        <v>0</v>
      </c>
      <c r="H417" s="154">
        <v>-26120</v>
      </c>
      <c r="I417" s="154">
        <v>-26120</v>
      </c>
      <c r="J417" s="461"/>
      <c r="K417" s="459" t="s">
        <v>58</v>
      </c>
      <c r="L417" s="17"/>
      <c r="M417" s="16"/>
      <c r="N417" s="459" t="s">
        <v>171</v>
      </c>
    </row>
    <row r="418" spans="1:14" ht="46.5">
      <c r="A418" s="355"/>
      <c r="B418" s="392" t="s">
        <v>1155</v>
      </c>
      <c r="C418" s="461" t="s">
        <v>1156</v>
      </c>
      <c r="D418" s="13">
        <v>108.4</v>
      </c>
      <c r="E418" s="154">
        <v>242989</v>
      </c>
      <c r="F418" s="13">
        <v>0</v>
      </c>
      <c r="G418" s="13">
        <v>0</v>
      </c>
      <c r="H418" s="154">
        <v>242989</v>
      </c>
      <c r="I418" s="154">
        <v>242989</v>
      </c>
      <c r="J418" s="461"/>
      <c r="K418" s="459" t="s">
        <v>58</v>
      </c>
      <c r="L418" s="17"/>
      <c r="M418" s="16"/>
      <c r="N418" s="459" t="s">
        <v>171</v>
      </c>
    </row>
    <row r="419" spans="1:14" ht="57" customHeight="1">
      <c r="A419" s="355"/>
      <c r="B419" s="392" t="s">
        <v>1157</v>
      </c>
      <c r="C419" s="461" t="s">
        <v>1158</v>
      </c>
      <c r="D419" s="13">
        <v>108.4</v>
      </c>
      <c r="E419" s="154">
        <v>54000</v>
      </c>
      <c r="F419" s="13">
        <v>0</v>
      </c>
      <c r="G419" s="13">
        <v>0</v>
      </c>
      <c r="H419" s="154">
        <v>54000</v>
      </c>
      <c r="I419" s="154">
        <v>54000</v>
      </c>
      <c r="J419" s="461"/>
      <c r="K419" s="459" t="s">
        <v>58</v>
      </c>
      <c r="L419" s="17"/>
      <c r="M419" s="16"/>
      <c r="N419" s="459" t="s">
        <v>171</v>
      </c>
    </row>
    <row r="420" spans="1:14" ht="46.5">
      <c r="A420" s="355"/>
      <c r="B420" s="392" t="s">
        <v>1159</v>
      </c>
      <c r="C420" s="461" t="s">
        <v>1160</v>
      </c>
      <c r="D420" s="13">
        <v>108.4</v>
      </c>
      <c r="E420" s="154">
        <v>144050</v>
      </c>
      <c r="F420" s="13">
        <v>0</v>
      </c>
      <c r="G420" s="13">
        <v>0</v>
      </c>
      <c r="H420" s="154">
        <v>144050</v>
      </c>
      <c r="I420" s="154">
        <v>144050</v>
      </c>
      <c r="J420" s="461"/>
      <c r="K420" s="459" t="s">
        <v>58</v>
      </c>
      <c r="L420" s="17"/>
      <c r="M420" s="16"/>
      <c r="N420" s="459" t="s">
        <v>171</v>
      </c>
    </row>
    <row r="421" spans="1:14" ht="46.5">
      <c r="A421" s="355"/>
      <c r="B421" s="392" t="s">
        <v>1161</v>
      </c>
      <c r="C421" s="461" t="s">
        <v>1162</v>
      </c>
      <c r="D421" s="13">
        <v>108.4</v>
      </c>
      <c r="E421" s="154">
        <v>85838</v>
      </c>
      <c r="F421" s="13">
        <v>0</v>
      </c>
      <c r="G421" s="13">
        <v>0</v>
      </c>
      <c r="H421" s="154">
        <v>85838</v>
      </c>
      <c r="I421" s="154">
        <v>85838</v>
      </c>
      <c r="J421" s="461"/>
      <c r="K421" s="459" t="s">
        <v>58</v>
      </c>
      <c r="L421" s="17"/>
      <c r="M421" s="16"/>
      <c r="N421" s="459" t="s">
        <v>171</v>
      </c>
    </row>
    <row r="422" spans="1:14" ht="61.5">
      <c r="A422" s="355"/>
      <c r="B422" s="392" t="s">
        <v>1163</v>
      </c>
      <c r="C422" s="461" t="s">
        <v>1164</v>
      </c>
      <c r="D422" s="13">
        <v>108.4</v>
      </c>
      <c r="E422" s="154">
        <v>78486</v>
      </c>
      <c r="F422" s="13">
        <v>0</v>
      </c>
      <c r="G422" s="13">
        <v>0</v>
      </c>
      <c r="H422" s="154">
        <v>78486</v>
      </c>
      <c r="I422" s="154">
        <v>78486</v>
      </c>
      <c r="J422" s="461"/>
      <c r="K422" s="459" t="s">
        <v>58</v>
      </c>
      <c r="L422" s="17"/>
      <c r="M422" s="16"/>
      <c r="N422" s="459" t="s">
        <v>171</v>
      </c>
    </row>
    <row r="423" spans="1:14" ht="46.5">
      <c r="A423" s="355"/>
      <c r="B423" s="392" t="s">
        <v>1165</v>
      </c>
      <c r="C423" s="461" t="s">
        <v>1166</v>
      </c>
      <c r="D423" s="13">
        <v>108.4</v>
      </c>
      <c r="E423" s="154">
        <v>81527</v>
      </c>
      <c r="F423" s="13">
        <v>0</v>
      </c>
      <c r="G423" s="13">
        <v>0</v>
      </c>
      <c r="H423" s="154">
        <v>81527</v>
      </c>
      <c r="I423" s="154">
        <v>81527</v>
      </c>
      <c r="J423" s="461"/>
      <c r="K423" s="459" t="s">
        <v>58</v>
      </c>
      <c r="L423" s="17"/>
      <c r="M423" s="16"/>
      <c r="N423" s="459" t="s">
        <v>171</v>
      </c>
    </row>
    <row r="424" spans="1:14" ht="32.25">
      <c r="A424" s="355"/>
      <c r="B424" s="392" t="s">
        <v>1167</v>
      </c>
      <c r="C424" s="461" t="s">
        <v>1168</v>
      </c>
      <c r="D424" s="13">
        <v>108.4</v>
      </c>
      <c r="E424" s="154">
        <v>150000</v>
      </c>
      <c r="F424" s="13">
        <v>0</v>
      </c>
      <c r="G424" s="13">
        <v>0</v>
      </c>
      <c r="H424" s="154">
        <v>150000</v>
      </c>
      <c r="I424" s="154">
        <v>150000</v>
      </c>
      <c r="J424" s="461"/>
      <c r="K424" s="459" t="s">
        <v>58</v>
      </c>
      <c r="L424" s="17"/>
      <c r="M424" s="16"/>
      <c r="N424" s="459" t="s">
        <v>171</v>
      </c>
    </row>
    <row r="425" spans="1:14" ht="61.5">
      <c r="A425" s="355"/>
      <c r="B425" s="392" t="s">
        <v>1169</v>
      </c>
      <c r="C425" s="461" t="s">
        <v>1141</v>
      </c>
      <c r="D425" s="13">
        <v>108.4</v>
      </c>
      <c r="E425" s="154">
        <v>4000</v>
      </c>
      <c r="F425" s="13">
        <v>0</v>
      </c>
      <c r="G425" s="13">
        <v>0</v>
      </c>
      <c r="H425" s="154">
        <v>4000</v>
      </c>
      <c r="I425" s="154">
        <v>4000</v>
      </c>
      <c r="J425" s="461"/>
      <c r="K425" s="459" t="s">
        <v>58</v>
      </c>
      <c r="L425" s="17"/>
      <c r="M425" s="16"/>
      <c r="N425" s="459" t="s">
        <v>171</v>
      </c>
    </row>
    <row r="426" spans="1:14" ht="46.5">
      <c r="A426" s="355"/>
      <c r="B426" s="392" t="s">
        <v>1170</v>
      </c>
      <c r="C426" s="461" t="s">
        <v>1171</v>
      </c>
      <c r="D426" s="13">
        <v>108.4</v>
      </c>
      <c r="E426" s="154">
        <v>256337</v>
      </c>
      <c r="F426" s="13">
        <v>0</v>
      </c>
      <c r="G426" s="13">
        <v>0</v>
      </c>
      <c r="H426" s="154">
        <v>256337</v>
      </c>
      <c r="I426" s="154">
        <v>256337</v>
      </c>
      <c r="J426" s="461"/>
      <c r="K426" s="459" t="s">
        <v>58</v>
      </c>
      <c r="L426" s="17"/>
      <c r="M426" s="16"/>
      <c r="N426" s="459" t="s">
        <v>171</v>
      </c>
    </row>
    <row r="427" spans="1:14" ht="46.5">
      <c r="A427" s="355"/>
      <c r="B427" s="392" t="s">
        <v>1172</v>
      </c>
      <c r="C427" s="461" t="s">
        <v>1173</v>
      </c>
      <c r="D427" s="13">
        <v>108.4</v>
      </c>
      <c r="E427" s="154">
        <v>111463</v>
      </c>
      <c r="F427" s="13">
        <v>0</v>
      </c>
      <c r="G427" s="13">
        <v>0</v>
      </c>
      <c r="H427" s="154">
        <v>111463</v>
      </c>
      <c r="I427" s="154">
        <v>111463</v>
      </c>
      <c r="J427" s="461"/>
      <c r="K427" s="459" t="s">
        <v>58</v>
      </c>
      <c r="L427" s="17"/>
      <c r="M427" s="16"/>
      <c r="N427" s="459" t="s">
        <v>171</v>
      </c>
    </row>
    <row r="428" spans="1:14" ht="40.5" customHeight="1">
      <c r="A428" s="355"/>
      <c r="B428" s="392" t="s">
        <v>1174</v>
      </c>
      <c r="C428" s="461" t="s">
        <v>1175</v>
      </c>
      <c r="D428" s="13">
        <v>108.4</v>
      </c>
      <c r="E428" s="154">
        <v>125759</v>
      </c>
      <c r="F428" s="13">
        <v>0</v>
      </c>
      <c r="G428" s="13">
        <v>0</v>
      </c>
      <c r="H428" s="154">
        <v>125759</v>
      </c>
      <c r="I428" s="154">
        <v>125759</v>
      </c>
      <c r="J428" s="461"/>
      <c r="K428" s="459" t="s">
        <v>58</v>
      </c>
      <c r="L428" s="17"/>
      <c r="M428" s="16"/>
      <c r="N428" s="459" t="s">
        <v>171</v>
      </c>
    </row>
    <row r="429" spans="1:14" ht="46.5">
      <c r="A429" s="355"/>
      <c r="B429" s="392" t="s">
        <v>1176</v>
      </c>
      <c r="C429" s="461" t="s">
        <v>1177</v>
      </c>
      <c r="D429" s="13">
        <v>108.4</v>
      </c>
      <c r="E429" s="154">
        <v>83400</v>
      </c>
      <c r="F429" s="13">
        <v>0</v>
      </c>
      <c r="G429" s="13">
        <v>0</v>
      </c>
      <c r="H429" s="154">
        <v>83400</v>
      </c>
      <c r="I429" s="154">
        <v>83400</v>
      </c>
      <c r="J429" s="461"/>
      <c r="K429" s="459" t="s">
        <v>58</v>
      </c>
      <c r="L429" s="17"/>
      <c r="M429" s="16"/>
      <c r="N429" s="459" t="s">
        <v>171</v>
      </c>
    </row>
    <row r="430" spans="1:14" ht="46.5">
      <c r="A430" s="355"/>
      <c r="B430" s="392" t="s">
        <v>1178</v>
      </c>
      <c r="C430" s="461" t="s">
        <v>1179</v>
      </c>
      <c r="D430" s="13">
        <v>108.4</v>
      </c>
      <c r="E430" s="154">
        <v>81683</v>
      </c>
      <c r="F430" s="13">
        <v>0</v>
      </c>
      <c r="G430" s="13">
        <v>0</v>
      </c>
      <c r="H430" s="154">
        <v>81683</v>
      </c>
      <c r="I430" s="154">
        <v>81683</v>
      </c>
      <c r="J430" s="461"/>
      <c r="K430" s="459" t="s">
        <v>58</v>
      </c>
      <c r="L430" s="17"/>
      <c r="M430" s="16"/>
      <c r="N430" s="459" t="s">
        <v>171</v>
      </c>
    </row>
    <row r="431" spans="1:14" ht="32.25">
      <c r="A431" s="355"/>
      <c r="B431" s="392" t="s">
        <v>1180</v>
      </c>
      <c r="C431" s="461" t="s">
        <v>1133</v>
      </c>
      <c r="D431" s="13">
        <v>108.4</v>
      </c>
      <c r="E431" s="154">
        <v>54000</v>
      </c>
      <c r="F431" s="13">
        <v>0</v>
      </c>
      <c r="G431" s="13">
        <v>0</v>
      </c>
      <c r="H431" s="154">
        <v>54000</v>
      </c>
      <c r="I431" s="154">
        <v>54000</v>
      </c>
      <c r="J431" s="461"/>
      <c r="K431" s="459" t="s">
        <v>58</v>
      </c>
      <c r="L431" s="17"/>
      <c r="M431" s="16"/>
      <c r="N431" s="459" t="s">
        <v>171</v>
      </c>
    </row>
    <row r="432" spans="1:14" ht="32.25">
      <c r="A432" s="355"/>
      <c r="B432" s="392" t="s">
        <v>1181</v>
      </c>
      <c r="C432" s="461" t="s">
        <v>1135</v>
      </c>
      <c r="D432" s="13">
        <v>108.4</v>
      </c>
      <c r="E432" s="154">
        <v>16280503</v>
      </c>
      <c r="F432" s="13">
        <v>0</v>
      </c>
      <c r="G432" s="13">
        <v>0</v>
      </c>
      <c r="H432" s="154">
        <v>16280503</v>
      </c>
      <c r="I432" s="154">
        <v>16280503</v>
      </c>
      <c r="J432" s="461"/>
      <c r="K432" s="459" t="s">
        <v>58</v>
      </c>
      <c r="L432" s="17"/>
      <c r="M432" s="16"/>
      <c r="N432" s="459" t="s">
        <v>171</v>
      </c>
    </row>
    <row r="433" spans="1:14" ht="61.5">
      <c r="A433" s="355"/>
      <c r="B433" s="392" t="s">
        <v>1182</v>
      </c>
      <c r="C433" s="461" t="s">
        <v>1183</v>
      </c>
      <c r="D433" s="13">
        <v>108.4</v>
      </c>
      <c r="E433" s="154">
        <v>105750</v>
      </c>
      <c r="F433" s="13">
        <v>0</v>
      </c>
      <c r="G433" s="13">
        <v>0</v>
      </c>
      <c r="H433" s="154">
        <v>105750</v>
      </c>
      <c r="I433" s="154">
        <v>105750</v>
      </c>
      <c r="J433" s="461"/>
      <c r="K433" s="459" t="s">
        <v>58</v>
      </c>
      <c r="L433" s="17"/>
      <c r="M433" s="16"/>
      <c r="N433" s="459" t="s">
        <v>171</v>
      </c>
    </row>
    <row r="434" spans="1:14" ht="32.25">
      <c r="A434" s="355"/>
      <c r="B434" s="392" t="s">
        <v>1184</v>
      </c>
      <c r="C434" s="461" t="s">
        <v>1185</v>
      </c>
      <c r="D434" s="13">
        <v>108.4</v>
      </c>
      <c r="E434" s="154">
        <v>63626</v>
      </c>
      <c r="F434" s="13">
        <v>0</v>
      </c>
      <c r="G434" s="13">
        <v>0</v>
      </c>
      <c r="H434" s="154">
        <v>63626</v>
      </c>
      <c r="I434" s="154">
        <v>63626</v>
      </c>
      <c r="J434" s="461"/>
      <c r="K434" s="459" t="s">
        <v>58</v>
      </c>
      <c r="L434" s="17"/>
      <c r="M434" s="16"/>
      <c r="N434" s="459" t="s">
        <v>171</v>
      </c>
    </row>
    <row r="435" spans="1:14" ht="46.5">
      <c r="A435" s="355"/>
      <c r="B435" s="392" t="s">
        <v>1186</v>
      </c>
      <c r="C435" s="461" t="s">
        <v>1156</v>
      </c>
      <c r="D435" s="13">
        <v>108.5</v>
      </c>
      <c r="E435" s="154">
        <v>221387</v>
      </c>
      <c r="F435" s="13">
        <v>0</v>
      </c>
      <c r="G435" s="13">
        <v>0</v>
      </c>
      <c r="H435" s="154">
        <v>221387</v>
      </c>
      <c r="I435" s="154">
        <v>221387</v>
      </c>
      <c r="J435" s="461"/>
      <c r="K435" s="459" t="s">
        <v>58</v>
      </c>
      <c r="L435" s="17"/>
      <c r="M435" s="16"/>
      <c r="N435" s="459" t="s">
        <v>171</v>
      </c>
    </row>
    <row r="436" spans="1:14" ht="38.25" customHeight="1">
      <c r="A436" s="355"/>
      <c r="B436" s="392" t="s">
        <v>1187</v>
      </c>
      <c r="C436" s="461" t="s">
        <v>1188</v>
      </c>
      <c r="D436" s="13">
        <v>108.5</v>
      </c>
      <c r="E436" s="154">
        <v>150000</v>
      </c>
      <c r="F436" s="13">
        <v>0</v>
      </c>
      <c r="G436" s="13">
        <v>0</v>
      </c>
      <c r="H436" s="154">
        <v>150000</v>
      </c>
      <c r="I436" s="154">
        <v>150000</v>
      </c>
      <c r="J436" s="461"/>
      <c r="K436" s="459" t="s">
        <v>58</v>
      </c>
      <c r="L436" s="17"/>
      <c r="M436" s="16"/>
      <c r="N436" s="459" t="s">
        <v>171</v>
      </c>
    </row>
    <row r="437" spans="1:14" ht="32.25">
      <c r="A437" s="355"/>
      <c r="B437" s="392" t="s">
        <v>1189</v>
      </c>
      <c r="C437" s="461" t="s">
        <v>1133</v>
      </c>
      <c r="D437" s="13">
        <v>108.5</v>
      </c>
      <c r="E437" s="154">
        <v>54000</v>
      </c>
      <c r="F437" s="13">
        <v>0</v>
      </c>
      <c r="G437" s="13">
        <v>0</v>
      </c>
      <c r="H437" s="154">
        <v>54000</v>
      </c>
      <c r="I437" s="154">
        <v>54000</v>
      </c>
      <c r="J437" s="461"/>
      <c r="K437" s="459" t="s">
        <v>58</v>
      </c>
      <c r="L437" s="17"/>
      <c r="M437" s="16"/>
      <c r="N437" s="459" t="s">
        <v>171</v>
      </c>
    </row>
    <row r="438" spans="1:14" ht="46.5">
      <c r="A438" s="355"/>
      <c r="B438" s="392" t="s">
        <v>1190</v>
      </c>
      <c r="C438" s="461" t="s">
        <v>1135</v>
      </c>
      <c r="D438" s="13">
        <v>108.5</v>
      </c>
      <c r="E438" s="154">
        <v>6028000</v>
      </c>
      <c r="F438" s="13">
        <v>0</v>
      </c>
      <c r="G438" s="13">
        <v>0</v>
      </c>
      <c r="H438" s="154">
        <v>6028000</v>
      </c>
      <c r="I438" s="154">
        <v>6028000</v>
      </c>
      <c r="J438" s="461"/>
      <c r="K438" s="459" t="s">
        <v>58</v>
      </c>
      <c r="L438" s="17"/>
      <c r="M438" s="16"/>
      <c r="N438" s="459" t="s">
        <v>171</v>
      </c>
    </row>
    <row r="439" spans="1:14" ht="32.25">
      <c r="A439" s="355"/>
      <c r="B439" s="392" t="s">
        <v>1191</v>
      </c>
      <c r="C439" s="461" t="s">
        <v>1135</v>
      </c>
      <c r="D439" s="13">
        <v>108.5</v>
      </c>
      <c r="E439" s="154">
        <v>10394087</v>
      </c>
      <c r="F439" s="13">
        <v>0</v>
      </c>
      <c r="G439" s="13">
        <v>0</v>
      </c>
      <c r="H439" s="154">
        <v>10394087</v>
      </c>
      <c r="I439" s="154">
        <v>10394087</v>
      </c>
      <c r="J439" s="461"/>
      <c r="K439" s="459" t="s">
        <v>58</v>
      </c>
      <c r="L439" s="17"/>
      <c r="M439" s="16"/>
      <c r="N439" s="459" t="s">
        <v>171</v>
      </c>
    </row>
    <row r="440" spans="1:14" ht="17.25">
      <c r="A440" s="355"/>
      <c r="B440" s="392" t="s">
        <v>1192</v>
      </c>
      <c r="C440" s="461" t="s">
        <v>1193</v>
      </c>
      <c r="D440" s="13">
        <v>108.6</v>
      </c>
      <c r="E440" s="154">
        <v>2750</v>
      </c>
      <c r="F440" s="13">
        <v>0</v>
      </c>
      <c r="G440" s="13">
        <v>0</v>
      </c>
      <c r="H440" s="154">
        <v>2750</v>
      </c>
      <c r="I440" s="154">
        <v>2750</v>
      </c>
      <c r="J440" s="461"/>
      <c r="K440" s="459" t="s">
        <v>58</v>
      </c>
      <c r="L440" s="17"/>
      <c r="M440" s="16"/>
      <c r="N440" s="459" t="s">
        <v>171</v>
      </c>
    </row>
    <row r="441" spans="1:14" ht="46.5">
      <c r="A441" s="355"/>
      <c r="B441" s="392" t="s">
        <v>1194</v>
      </c>
      <c r="C441" s="461" t="s">
        <v>1156</v>
      </c>
      <c r="D441" s="13">
        <v>108.6</v>
      </c>
      <c r="E441" s="154">
        <v>219753</v>
      </c>
      <c r="F441" s="13">
        <v>0</v>
      </c>
      <c r="G441" s="13">
        <v>0</v>
      </c>
      <c r="H441" s="154">
        <v>219753</v>
      </c>
      <c r="I441" s="154">
        <v>219753</v>
      </c>
      <c r="J441" s="461"/>
      <c r="K441" s="459" t="s">
        <v>58</v>
      </c>
      <c r="L441" s="17"/>
      <c r="M441" s="16"/>
      <c r="N441" s="459" t="s">
        <v>171</v>
      </c>
    </row>
    <row r="442" spans="1:14" ht="32.25">
      <c r="A442" s="355"/>
      <c r="B442" s="392" t="s">
        <v>1195</v>
      </c>
      <c r="C442" s="461" t="s">
        <v>1196</v>
      </c>
      <c r="D442" s="13">
        <v>108.6</v>
      </c>
      <c r="E442" s="154">
        <v>-7463</v>
      </c>
      <c r="F442" s="13">
        <v>0</v>
      </c>
      <c r="G442" s="13">
        <v>0</v>
      </c>
      <c r="H442" s="154">
        <v>-7463</v>
      </c>
      <c r="I442" s="154">
        <v>-7463</v>
      </c>
      <c r="J442" s="461"/>
      <c r="K442" s="459" t="s">
        <v>58</v>
      </c>
      <c r="L442" s="17"/>
      <c r="M442" s="16"/>
      <c r="N442" s="459" t="s">
        <v>171</v>
      </c>
    </row>
    <row r="443" spans="1:14" ht="32.25">
      <c r="A443" s="355"/>
      <c r="B443" s="392" t="s">
        <v>1197</v>
      </c>
      <c r="C443" s="461" t="s">
        <v>1198</v>
      </c>
      <c r="D443" s="13">
        <v>108.6</v>
      </c>
      <c r="E443" s="154">
        <v>-44778</v>
      </c>
      <c r="F443" s="13">
        <v>0</v>
      </c>
      <c r="G443" s="13">
        <v>0</v>
      </c>
      <c r="H443" s="154">
        <v>-44778</v>
      </c>
      <c r="I443" s="154">
        <v>-44778</v>
      </c>
      <c r="J443" s="461"/>
      <c r="K443" s="459" t="s">
        <v>58</v>
      </c>
      <c r="L443" s="17"/>
      <c r="M443" s="16"/>
      <c r="N443" s="459" t="s">
        <v>171</v>
      </c>
    </row>
    <row r="444" spans="1:14" ht="32.25">
      <c r="A444" s="355"/>
      <c r="B444" s="392" t="s">
        <v>1199</v>
      </c>
      <c r="C444" s="461" t="s">
        <v>1133</v>
      </c>
      <c r="D444" s="13">
        <v>108.6</v>
      </c>
      <c r="E444" s="154">
        <v>54000</v>
      </c>
      <c r="F444" s="13">
        <v>0</v>
      </c>
      <c r="G444" s="13">
        <v>0</v>
      </c>
      <c r="H444" s="154">
        <v>54000</v>
      </c>
      <c r="I444" s="154">
        <v>54000</v>
      </c>
      <c r="J444" s="461"/>
      <c r="K444" s="459" t="s">
        <v>58</v>
      </c>
      <c r="L444" s="17"/>
      <c r="M444" s="16"/>
      <c r="N444" s="459" t="s">
        <v>171</v>
      </c>
    </row>
    <row r="445" spans="1:14" ht="46.5">
      <c r="A445" s="355"/>
      <c r="B445" s="392" t="s">
        <v>1200</v>
      </c>
      <c r="C445" s="461" t="s">
        <v>1135</v>
      </c>
      <c r="D445" s="13">
        <v>108.6</v>
      </c>
      <c r="E445" s="154">
        <v>6028000</v>
      </c>
      <c r="F445" s="13">
        <v>0</v>
      </c>
      <c r="G445" s="13">
        <v>0</v>
      </c>
      <c r="H445" s="154">
        <v>6028000</v>
      </c>
      <c r="I445" s="154">
        <v>6028000</v>
      </c>
      <c r="J445" s="461"/>
      <c r="K445" s="459" t="s">
        <v>58</v>
      </c>
      <c r="L445" s="17"/>
      <c r="M445" s="16"/>
      <c r="N445" s="459" t="s">
        <v>171</v>
      </c>
    </row>
    <row r="446" spans="1:14" ht="32.25">
      <c r="A446" s="355"/>
      <c r="B446" s="392" t="s">
        <v>1201</v>
      </c>
      <c r="C446" s="461" t="s">
        <v>1135</v>
      </c>
      <c r="D446" s="13">
        <v>108.6</v>
      </c>
      <c r="E446" s="154">
        <v>10368380</v>
      </c>
      <c r="F446" s="13">
        <v>0</v>
      </c>
      <c r="G446" s="13">
        <v>0</v>
      </c>
      <c r="H446" s="154">
        <v>10368380</v>
      </c>
      <c r="I446" s="154">
        <v>10368380</v>
      </c>
      <c r="J446" s="461"/>
      <c r="K446" s="459" t="s">
        <v>58</v>
      </c>
      <c r="L446" s="17"/>
      <c r="M446" s="16"/>
      <c r="N446" s="459" t="s">
        <v>171</v>
      </c>
    </row>
    <row r="447" spans="1:14" ht="32.25">
      <c r="A447" s="355"/>
      <c r="B447" s="392" t="s">
        <v>1202</v>
      </c>
      <c r="C447" s="461" t="s">
        <v>1135</v>
      </c>
      <c r="D447" s="13">
        <v>108.6</v>
      </c>
      <c r="E447" s="154">
        <v>150000</v>
      </c>
      <c r="F447" s="13">
        <v>0</v>
      </c>
      <c r="G447" s="13">
        <v>0</v>
      </c>
      <c r="H447" s="154">
        <v>150000</v>
      </c>
      <c r="I447" s="154">
        <v>150000</v>
      </c>
      <c r="J447" s="461"/>
      <c r="K447" s="459" t="s">
        <v>58</v>
      </c>
      <c r="L447" s="17"/>
      <c r="M447" s="16"/>
      <c r="N447" s="459" t="s">
        <v>171</v>
      </c>
    </row>
    <row r="448" spans="1:14" ht="46.5">
      <c r="A448" s="355"/>
      <c r="B448" s="392" t="s">
        <v>1203</v>
      </c>
      <c r="C448" s="461" t="s">
        <v>1198</v>
      </c>
      <c r="D448" s="12">
        <v>108.5</v>
      </c>
      <c r="E448" s="154">
        <v>75589</v>
      </c>
      <c r="F448" s="13">
        <v>0</v>
      </c>
      <c r="G448" s="13">
        <v>0</v>
      </c>
      <c r="H448" s="154">
        <v>75589</v>
      </c>
      <c r="I448" s="154">
        <v>75589</v>
      </c>
      <c r="J448" s="461"/>
      <c r="K448" s="459" t="s">
        <v>58</v>
      </c>
      <c r="L448" s="17"/>
      <c r="M448" s="16"/>
      <c r="N448" s="459" t="s">
        <v>171</v>
      </c>
    </row>
    <row r="449" spans="1:14" ht="46.5">
      <c r="A449" s="355"/>
      <c r="B449" s="392" t="s">
        <v>1204</v>
      </c>
      <c r="C449" s="461" t="s">
        <v>1205</v>
      </c>
      <c r="D449" s="12">
        <v>108.5</v>
      </c>
      <c r="E449" s="154">
        <v>12750</v>
      </c>
      <c r="F449" s="13">
        <v>0</v>
      </c>
      <c r="G449" s="13">
        <v>0</v>
      </c>
      <c r="H449" s="154">
        <v>12750</v>
      </c>
      <c r="I449" s="154">
        <v>12750</v>
      </c>
      <c r="J449" s="461"/>
      <c r="K449" s="459" t="s">
        <v>58</v>
      </c>
      <c r="L449" s="17"/>
      <c r="M449" s="16"/>
      <c r="N449" s="459" t="s">
        <v>171</v>
      </c>
    </row>
    <row r="450" spans="1:14" ht="46.5">
      <c r="A450" s="355"/>
      <c r="B450" s="392" t="s">
        <v>1206</v>
      </c>
      <c r="C450" s="461" t="s">
        <v>700</v>
      </c>
      <c r="D450" s="12">
        <v>108.5</v>
      </c>
      <c r="E450" s="154">
        <v>28240</v>
      </c>
      <c r="F450" s="13">
        <v>0</v>
      </c>
      <c r="G450" s="13">
        <v>0</v>
      </c>
      <c r="H450" s="154">
        <v>28240</v>
      </c>
      <c r="I450" s="154">
        <v>28240</v>
      </c>
      <c r="J450" s="461"/>
      <c r="K450" s="459" t="s">
        <v>58</v>
      </c>
      <c r="L450" s="17"/>
      <c r="M450" s="16"/>
      <c r="N450" s="459" t="s">
        <v>171</v>
      </c>
    </row>
    <row r="451" spans="1:14" ht="46.5">
      <c r="A451" s="355"/>
      <c r="B451" s="392" t="s">
        <v>1207</v>
      </c>
      <c r="C451" s="461" t="s">
        <v>1208</v>
      </c>
      <c r="D451" s="12">
        <v>108.5</v>
      </c>
      <c r="E451" s="154">
        <v>30188</v>
      </c>
      <c r="F451" s="13">
        <v>0</v>
      </c>
      <c r="G451" s="13">
        <v>0</v>
      </c>
      <c r="H451" s="154">
        <v>30188</v>
      </c>
      <c r="I451" s="154">
        <v>30188</v>
      </c>
      <c r="J451" s="461"/>
      <c r="K451" s="459" t="s">
        <v>58</v>
      </c>
      <c r="L451" s="17"/>
      <c r="M451" s="16"/>
      <c r="N451" s="459" t="s">
        <v>171</v>
      </c>
    </row>
    <row r="452" spans="1:14" ht="46.5">
      <c r="A452" s="355"/>
      <c r="B452" s="392" t="s">
        <v>1209</v>
      </c>
      <c r="C452" s="461" t="s">
        <v>1210</v>
      </c>
      <c r="D452" s="12">
        <v>108.5</v>
      </c>
      <c r="E452" s="154">
        <v>18690</v>
      </c>
      <c r="F452" s="13">
        <v>0</v>
      </c>
      <c r="G452" s="13">
        <v>0</v>
      </c>
      <c r="H452" s="154">
        <v>18690</v>
      </c>
      <c r="I452" s="154">
        <v>18690</v>
      </c>
      <c r="J452" s="461"/>
      <c r="K452" s="459" t="s">
        <v>58</v>
      </c>
      <c r="L452" s="17"/>
      <c r="M452" s="16"/>
      <c r="N452" s="459" t="s">
        <v>171</v>
      </c>
    </row>
    <row r="453" spans="1:14" ht="46.5">
      <c r="A453" s="355"/>
      <c r="B453" s="392" t="s">
        <v>1211</v>
      </c>
      <c r="C453" s="461" t="s">
        <v>1212</v>
      </c>
      <c r="D453" s="12">
        <v>108.6</v>
      </c>
      <c r="E453" s="154">
        <v>14500</v>
      </c>
      <c r="F453" s="13">
        <v>0</v>
      </c>
      <c r="G453" s="13">
        <v>0</v>
      </c>
      <c r="H453" s="154">
        <v>14500</v>
      </c>
      <c r="I453" s="154">
        <v>14500</v>
      </c>
      <c r="J453" s="461"/>
      <c r="K453" s="459" t="s">
        <v>58</v>
      </c>
      <c r="L453" s="17"/>
      <c r="M453" s="16"/>
      <c r="N453" s="459" t="s">
        <v>171</v>
      </c>
    </row>
    <row r="454" spans="1:14" ht="46.5">
      <c r="A454" s="355"/>
      <c r="B454" s="392" t="s">
        <v>1206</v>
      </c>
      <c r="C454" s="461" t="s">
        <v>700</v>
      </c>
      <c r="D454" s="12">
        <v>108.6</v>
      </c>
      <c r="E454" s="154">
        <v>15000</v>
      </c>
      <c r="F454" s="13">
        <v>0</v>
      </c>
      <c r="G454" s="13">
        <v>0</v>
      </c>
      <c r="H454" s="154">
        <v>15000</v>
      </c>
      <c r="I454" s="154">
        <v>15000</v>
      </c>
      <c r="J454" s="461"/>
      <c r="K454" s="459" t="s">
        <v>58</v>
      </c>
      <c r="L454" s="17"/>
      <c r="M454" s="16"/>
      <c r="N454" s="459" t="s">
        <v>171</v>
      </c>
    </row>
    <row r="455" spans="1:14" ht="46.5">
      <c r="A455" s="355"/>
      <c r="B455" s="392" t="s">
        <v>1213</v>
      </c>
      <c r="C455" s="461" t="s">
        <v>1214</v>
      </c>
      <c r="D455" s="12">
        <v>108.6</v>
      </c>
      <c r="E455" s="154">
        <v>6688</v>
      </c>
      <c r="F455" s="13">
        <v>0</v>
      </c>
      <c r="G455" s="13">
        <v>0</v>
      </c>
      <c r="H455" s="154">
        <v>6688</v>
      </c>
      <c r="I455" s="154">
        <v>6688</v>
      </c>
      <c r="J455" s="461"/>
      <c r="K455" s="459" t="s">
        <v>58</v>
      </c>
      <c r="L455" s="17"/>
      <c r="M455" s="16"/>
      <c r="N455" s="459" t="s">
        <v>171</v>
      </c>
    </row>
    <row r="456" spans="1:14" ht="46.5">
      <c r="A456" s="355"/>
      <c r="B456" s="392" t="s">
        <v>1215</v>
      </c>
      <c r="C456" s="461" t="s">
        <v>1216</v>
      </c>
      <c r="D456" s="12">
        <v>108.6</v>
      </c>
      <c r="E456" s="154">
        <v>6188</v>
      </c>
      <c r="F456" s="13">
        <v>0</v>
      </c>
      <c r="G456" s="13">
        <v>0</v>
      </c>
      <c r="H456" s="154">
        <v>6188</v>
      </c>
      <c r="I456" s="154">
        <v>6188</v>
      </c>
      <c r="J456" s="461"/>
      <c r="K456" s="459" t="s">
        <v>58</v>
      </c>
      <c r="L456" s="17"/>
      <c r="M456" s="16"/>
      <c r="N456" s="459" t="s">
        <v>171</v>
      </c>
    </row>
    <row r="457" spans="1:14" ht="61.5">
      <c r="A457" s="355"/>
      <c r="B457" s="392" t="s">
        <v>1217</v>
      </c>
      <c r="C457" s="461" t="s">
        <v>1218</v>
      </c>
      <c r="D457" s="12">
        <v>108.6</v>
      </c>
      <c r="E457" s="154">
        <v>2514</v>
      </c>
      <c r="F457" s="13">
        <v>0</v>
      </c>
      <c r="G457" s="13">
        <v>0</v>
      </c>
      <c r="H457" s="154">
        <v>2514</v>
      </c>
      <c r="I457" s="154">
        <v>2514</v>
      </c>
      <c r="J457" s="461"/>
      <c r="K457" s="459" t="s">
        <v>58</v>
      </c>
      <c r="L457" s="17"/>
      <c r="M457" s="16"/>
      <c r="N457" s="459" t="s">
        <v>171</v>
      </c>
    </row>
    <row r="458" spans="1:14" ht="46.5">
      <c r="A458" s="355"/>
      <c r="B458" s="392" t="s">
        <v>1219</v>
      </c>
      <c r="C458" s="461" t="s">
        <v>1193</v>
      </c>
      <c r="D458" s="12">
        <v>108.6</v>
      </c>
      <c r="E458" s="154">
        <v>19201</v>
      </c>
      <c r="F458" s="13">
        <v>0</v>
      </c>
      <c r="G458" s="13">
        <v>0</v>
      </c>
      <c r="H458" s="154">
        <v>19201</v>
      </c>
      <c r="I458" s="154">
        <v>19201</v>
      </c>
      <c r="J458" s="461"/>
      <c r="K458" s="459" t="s">
        <v>58</v>
      </c>
      <c r="L458" s="17"/>
      <c r="M458" s="16"/>
      <c r="N458" s="459" t="s">
        <v>171</v>
      </c>
    </row>
    <row r="459" spans="1:14" ht="46.5">
      <c r="A459" s="355"/>
      <c r="B459" s="392" t="s">
        <v>1220</v>
      </c>
      <c r="C459" s="461" t="s">
        <v>1221</v>
      </c>
      <c r="D459" s="12">
        <v>108.6</v>
      </c>
      <c r="E459" s="154">
        <v>1185</v>
      </c>
      <c r="F459" s="13">
        <v>0</v>
      </c>
      <c r="G459" s="13">
        <v>0</v>
      </c>
      <c r="H459" s="154">
        <v>1185</v>
      </c>
      <c r="I459" s="154">
        <v>1185</v>
      </c>
      <c r="J459" s="461"/>
      <c r="K459" s="459" t="s">
        <v>58</v>
      </c>
      <c r="L459" s="17"/>
      <c r="M459" s="16"/>
      <c r="N459" s="459" t="s">
        <v>171</v>
      </c>
    </row>
    <row r="460" spans="1:14" ht="38.25" customHeight="1">
      <c r="A460" s="355"/>
      <c r="B460" s="392" t="s">
        <v>1222</v>
      </c>
      <c r="C460" s="461" t="s">
        <v>1223</v>
      </c>
      <c r="D460" s="12" t="s">
        <v>1224</v>
      </c>
      <c r="E460" s="462">
        <v>61000</v>
      </c>
      <c r="F460" s="462">
        <v>0</v>
      </c>
      <c r="G460" s="462">
        <v>15650</v>
      </c>
      <c r="H460" s="463">
        <v>76650</v>
      </c>
      <c r="I460" s="154">
        <v>61000</v>
      </c>
      <c r="J460" s="461"/>
      <c r="K460" s="459" t="s">
        <v>58</v>
      </c>
      <c r="L460" s="17"/>
      <c r="M460" s="16"/>
      <c r="N460" s="459" t="s">
        <v>171</v>
      </c>
    </row>
    <row r="461" spans="1:14" ht="32.25">
      <c r="A461" s="355"/>
      <c r="B461" s="392" t="s">
        <v>1225</v>
      </c>
      <c r="C461" s="461" t="s">
        <v>1226</v>
      </c>
      <c r="D461" s="12" t="s">
        <v>1224</v>
      </c>
      <c r="E461" s="462">
        <v>48000</v>
      </c>
      <c r="F461" s="462">
        <v>0</v>
      </c>
      <c r="G461" s="462">
        <v>12006</v>
      </c>
      <c r="H461" s="463">
        <v>60006</v>
      </c>
      <c r="I461" s="154">
        <v>48000</v>
      </c>
      <c r="J461" s="461"/>
      <c r="K461" s="459" t="s">
        <v>58</v>
      </c>
      <c r="L461" s="17"/>
      <c r="M461" s="16"/>
      <c r="N461" s="459" t="s">
        <v>171</v>
      </c>
    </row>
    <row r="462" spans="1:14" s="262" customFormat="1" ht="17.25">
      <c r="A462" s="464" t="s">
        <v>50</v>
      </c>
      <c r="B462" s="465"/>
      <c r="C462" s="466"/>
      <c r="D462" s="467"/>
      <c r="E462" s="468">
        <v>99745961</v>
      </c>
      <c r="F462" s="102">
        <v>0</v>
      </c>
      <c r="G462" s="469">
        <v>27656</v>
      </c>
      <c r="H462" s="470">
        <v>99773617</v>
      </c>
      <c r="I462" s="471">
        <v>99745961</v>
      </c>
      <c r="J462" s="466"/>
      <c r="K462" s="472"/>
      <c r="L462" s="473"/>
      <c r="M462" s="474"/>
      <c r="N462" s="472"/>
    </row>
    <row r="463" spans="1:14" s="57" customFormat="1" ht="68.25" customHeight="1">
      <c r="A463" s="408" t="s">
        <v>1227</v>
      </c>
      <c r="B463" s="392" t="s">
        <v>1228</v>
      </c>
      <c r="C463" s="377" t="s">
        <v>1229</v>
      </c>
      <c r="D463" s="68">
        <v>108.1</v>
      </c>
      <c r="E463" s="154">
        <v>500</v>
      </c>
      <c r="F463" s="73">
        <v>0</v>
      </c>
      <c r="G463" s="73">
        <v>0</v>
      </c>
      <c r="H463" s="154">
        <v>500</v>
      </c>
      <c r="I463" s="154">
        <v>500</v>
      </c>
      <c r="J463" s="377"/>
      <c r="K463" s="70" t="s">
        <v>58</v>
      </c>
      <c r="L463" s="143"/>
      <c r="M463" s="145"/>
      <c r="N463" s="70" t="s">
        <v>171</v>
      </c>
    </row>
    <row r="464" spans="1:14" ht="46.5">
      <c r="A464" s="355"/>
      <c r="B464" s="392" t="s">
        <v>1230</v>
      </c>
      <c r="C464" s="461" t="s">
        <v>1231</v>
      </c>
      <c r="D464" s="68">
        <v>108.1</v>
      </c>
      <c r="E464" s="154">
        <v>2228485</v>
      </c>
      <c r="F464" s="11">
        <v>0</v>
      </c>
      <c r="G464" s="11">
        <v>0</v>
      </c>
      <c r="H464" s="154">
        <v>2228485</v>
      </c>
      <c r="I464" s="154">
        <v>2228485</v>
      </c>
      <c r="J464" s="461"/>
      <c r="K464" s="459" t="s">
        <v>58</v>
      </c>
      <c r="L464" s="17"/>
      <c r="M464" s="16"/>
      <c r="N464" s="459" t="s">
        <v>171</v>
      </c>
    </row>
    <row r="465" spans="1:14" ht="46.5">
      <c r="A465" s="355"/>
      <c r="B465" s="392" t="s">
        <v>1232</v>
      </c>
      <c r="C465" s="461" t="s">
        <v>1233</v>
      </c>
      <c r="D465" s="68">
        <v>108.1</v>
      </c>
      <c r="E465" s="154">
        <v>3451524</v>
      </c>
      <c r="F465" s="11">
        <v>0</v>
      </c>
      <c r="G465" s="11">
        <v>0</v>
      </c>
      <c r="H465" s="154">
        <v>3451524</v>
      </c>
      <c r="I465" s="154">
        <v>3451524</v>
      </c>
      <c r="J465" s="461"/>
      <c r="K465" s="459" t="s">
        <v>58</v>
      </c>
      <c r="L465" s="17"/>
      <c r="M465" s="16"/>
      <c r="N465" s="459" t="s">
        <v>171</v>
      </c>
    </row>
    <row r="466" spans="1:14" ht="46.5">
      <c r="A466" s="355"/>
      <c r="B466" s="392" t="s">
        <v>1234</v>
      </c>
      <c r="C466" s="461" t="s">
        <v>1235</v>
      </c>
      <c r="D466" s="68">
        <v>108.1</v>
      </c>
      <c r="E466" s="154">
        <v>2881632</v>
      </c>
      <c r="F466" s="11">
        <v>0</v>
      </c>
      <c r="G466" s="11">
        <v>0</v>
      </c>
      <c r="H466" s="154">
        <v>2881632</v>
      </c>
      <c r="I466" s="154">
        <v>2881632</v>
      </c>
      <c r="J466" s="461"/>
      <c r="K466" s="459" t="s">
        <v>58</v>
      </c>
      <c r="L466" s="17"/>
      <c r="M466" s="16"/>
      <c r="N466" s="459" t="s">
        <v>171</v>
      </c>
    </row>
    <row r="467" spans="1:14" ht="61.5">
      <c r="A467" s="355"/>
      <c r="B467" s="392" t="s">
        <v>1236</v>
      </c>
      <c r="C467" s="461" t="s">
        <v>1237</v>
      </c>
      <c r="D467" s="68">
        <v>108.1</v>
      </c>
      <c r="E467" s="154">
        <v>1583565</v>
      </c>
      <c r="F467" s="11">
        <v>0</v>
      </c>
      <c r="G467" s="11">
        <v>0</v>
      </c>
      <c r="H467" s="154">
        <v>1583565</v>
      </c>
      <c r="I467" s="154">
        <v>1583565</v>
      </c>
      <c r="J467" s="461"/>
      <c r="K467" s="459" t="s">
        <v>58</v>
      </c>
      <c r="L467" s="17"/>
      <c r="M467" s="16"/>
      <c r="N467" s="459" t="s">
        <v>171</v>
      </c>
    </row>
    <row r="468" spans="1:14" ht="46.5">
      <c r="A468" s="355"/>
      <c r="B468" s="392" t="s">
        <v>1238</v>
      </c>
      <c r="C468" s="461" t="s">
        <v>1239</v>
      </c>
      <c r="D468" s="68">
        <v>108.1</v>
      </c>
      <c r="E468" s="154">
        <v>4876460</v>
      </c>
      <c r="F468" s="11">
        <v>0</v>
      </c>
      <c r="G468" s="11">
        <v>0</v>
      </c>
      <c r="H468" s="154">
        <v>4876460</v>
      </c>
      <c r="I468" s="154">
        <v>4876460</v>
      </c>
      <c r="J468" s="461"/>
      <c r="K468" s="459" t="s">
        <v>58</v>
      </c>
      <c r="L468" s="17"/>
      <c r="M468" s="16"/>
      <c r="N468" s="459" t="s">
        <v>171</v>
      </c>
    </row>
    <row r="469" spans="1:14" ht="46.5">
      <c r="A469" s="355"/>
      <c r="B469" s="392" t="s">
        <v>1240</v>
      </c>
      <c r="C469" s="461" t="s">
        <v>1241</v>
      </c>
      <c r="D469" s="68">
        <v>108.1</v>
      </c>
      <c r="E469" s="154">
        <v>2949715</v>
      </c>
      <c r="F469" s="11">
        <v>0</v>
      </c>
      <c r="G469" s="11">
        <v>0</v>
      </c>
      <c r="H469" s="154">
        <v>2949715</v>
      </c>
      <c r="I469" s="154">
        <v>2949715</v>
      </c>
      <c r="J469" s="461"/>
      <c r="K469" s="459" t="s">
        <v>58</v>
      </c>
      <c r="L469" s="17"/>
      <c r="M469" s="16"/>
      <c r="N469" s="459" t="s">
        <v>171</v>
      </c>
    </row>
    <row r="470" spans="1:14" ht="46.5">
      <c r="A470" s="355"/>
      <c r="B470" s="392" t="s">
        <v>1242</v>
      </c>
      <c r="C470" s="461" t="s">
        <v>1175</v>
      </c>
      <c r="D470" s="68">
        <v>108.1</v>
      </c>
      <c r="E470" s="154">
        <v>1349828</v>
      </c>
      <c r="F470" s="11">
        <v>0</v>
      </c>
      <c r="G470" s="11">
        <v>0</v>
      </c>
      <c r="H470" s="154">
        <v>1349828</v>
      </c>
      <c r="I470" s="154">
        <v>1349828</v>
      </c>
      <c r="J470" s="461"/>
      <c r="K470" s="459" t="s">
        <v>58</v>
      </c>
      <c r="L470" s="17"/>
      <c r="M470" s="16"/>
      <c r="N470" s="459" t="s">
        <v>171</v>
      </c>
    </row>
    <row r="471" spans="1:14" ht="46.5">
      <c r="A471" s="355"/>
      <c r="B471" s="392" t="s">
        <v>1243</v>
      </c>
      <c r="C471" s="461" t="s">
        <v>1244</v>
      </c>
      <c r="D471" s="68">
        <v>108.1</v>
      </c>
      <c r="E471" s="154">
        <v>89775</v>
      </c>
      <c r="F471" s="11">
        <v>0</v>
      </c>
      <c r="G471" s="11">
        <v>0</v>
      </c>
      <c r="H471" s="154">
        <v>89775</v>
      </c>
      <c r="I471" s="154">
        <v>89775</v>
      </c>
      <c r="J471" s="461"/>
      <c r="K471" s="459" t="s">
        <v>58</v>
      </c>
      <c r="L471" s="17"/>
      <c r="M471" s="16"/>
      <c r="N471" s="459" t="s">
        <v>171</v>
      </c>
    </row>
    <row r="472" spans="1:14" ht="46.5">
      <c r="A472" s="355"/>
      <c r="B472" s="392" t="s">
        <v>1245</v>
      </c>
      <c r="C472" s="461" t="s">
        <v>1173</v>
      </c>
      <c r="D472" s="68">
        <v>108.1</v>
      </c>
      <c r="E472" s="154">
        <v>1376830</v>
      </c>
      <c r="F472" s="11">
        <v>0</v>
      </c>
      <c r="G472" s="11">
        <v>0</v>
      </c>
      <c r="H472" s="154">
        <v>1376830</v>
      </c>
      <c r="I472" s="154">
        <v>1376830</v>
      </c>
      <c r="J472" s="461"/>
      <c r="K472" s="459" t="s">
        <v>58</v>
      </c>
      <c r="L472" s="17"/>
      <c r="M472" s="16"/>
      <c r="N472" s="459" t="s">
        <v>171</v>
      </c>
    </row>
    <row r="473" spans="1:14" ht="61.5">
      <c r="A473" s="355"/>
      <c r="B473" s="392" t="s">
        <v>1246</v>
      </c>
      <c r="C473" s="461" t="s">
        <v>1247</v>
      </c>
      <c r="D473" s="68">
        <v>108.1</v>
      </c>
      <c r="E473" s="154">
        <v>3852009</v>
      </c>
      <c r="F473" s="11">
        <v>0</v>
      </c>
      <c r="G473" s="11">
        <v>0</v>
      </c>
      <c r="H473" s="154">
        <v>3852009</v>
      </c>
      <c r="I473" s="154">
        <v>3852009</v>
      </c>
      <c r="J473" s="461"/>
      <c r="K473" s="459" t="s">
        <v>58</v>
      </c>
      <c r="L473" s="17"/>
      <c r="M473" s="16"/>
      <c r="N473" s="459" t="s">
        <v>171</v>
      </c>
    </row>
    <row r="474" spans="1:14" ht="61.5">
      <c r="A474" s="355"/>
      <c r="B474" s="392" t="s">
        <v>1248</v>
      </c>
      <c r="C474" s="461" t="s">
        <v>1249</v>
      </c>
      <c r="D474" s="68">
        <v>108.1</v>
      </c>
      <c r="E474" s="154">
        <v>2144233</v>
      </c>
      <c r="F474" s="11">
        <v>0</v>
      </c>
      <c r="G474" s="11">
        <v>0</v>
      </c>
      <c r="H474" s="154">
        <v>2144233</v>
      </c>
      <c r="I474" s="154">
        <v>2144233</v>
      </c>
      <c r="J474" s="461"/>
      <c r="K474" s="459" t="s">
        <v>58</v>
      </c>
      <c r="L474" s="17"/>
      <c r="M474" s="16"/>
      <c r="N474" s="459" t="s">
        <v>171</v>
      </c>
    </row>
    <row r="475" spans="1:14" ht="75.75">
      <c r="A475" s="355"/>
      <c r="B475" s="392" t="s">
        <v>1250</v>
      </c>
      <c r="C475" s="461" t="s">
        <v>1251</v>
      </c>
      <c r="D475" s="68">
        <v>108.1</v>
      </c>
      <c r="E475" s="154">
        <v>3172883</v>
      </c>
      <c r="F475" s="11">
        <v>0</v>
      </c>
      <c r="G475" s="11">
        <v>0</v>
      </c>
      <c r="H475" s="154">
        <v>3172883</v>
      </c>
      <c r="I475" s="154">
        <v>3172883</v>
      </c>
      <c r="J475" s="461"/>
      <c r="K475" s="459" t="s">
        <v>58</v>
      </c>
      <c r="L475" s="17"/>
      <c r="M475" s="16"/>
      <c r="N475" s="459" t="s">
        <v>171</v>
      </c>
    </row>
    <row r="476" spans="1:14" ht="32.25">
      <c r="A476" s="355"/>
      <c r="B476" s="392" t="s">
        <v>1252</v>
      </c>
      <c r="C476" s="461" t="s">
        <v>438</v>
      </c>
      <c r="D476" s="68">
        <v>108.1</v>
      </c>
      <c r="E476" s="154">
        <v>44307086</v>
      </c>
      <c r="F476" s="11">
        <v>0</v>
      </c>
      <c r="G476" s="11">
        <v>0</v>
      </c>
      <c r="H476" s="154">
        <v>44307086</v>
      </c>
      <c r="I476" s="154">
        <v>44307086</v>
      </c>
      <c r="J476" s="461"/>
      <c r="K476" s="459" t="s">
        <v>58</v>
      </c>
      <c r="L476" s="17"/>
      <c r="M476" s="16"/>
      <c r="N476" s="459" t="s">
        <v>171</v>
      </c>
    </row>
    <row r="477" spans="1:14" ht="32.25">
      <c r="A477" s="355"/>
      <c r="B477" s="392" t="s">
        <v>1253</v>
      </c>
      <c r="C477" s="461" t="s">
        <v>438</v>
      </c>
      <c r="D477" s="68">
        <v>108.1</v>
      </c>
      <c r="E477" s="154">
        <v>4872</v>
      </c>
      <c r="F477" s="11">
        <v>0</v>
      </c>
      <c r="G477" s="11">
        <v>0</v>
      </c>
      <c r="H477" s="154">
        <v>4872</v>
      </c>
      <c r="I477" s="154">
        <v>4872</v>
      </c>
      <c r="J477" s="461"/>
      <c r="K477" s="459" t="s">
        <v>58</v>
      </c>
      <c r="L477" s="17"/>
      <c r="M477" s="16"/>
      <c r="N477" s="459" t="s">
        <v>171</v>
      </c>
    </row>
    <row r="478" spans="1:14" ht="46.5">
      <c r="A478" s="355"/>
      <c r="B478" s="392" t="s">
        <v>1254</v>
      </c>
      <c r="C478" s="461" t="s">
        <v>438</v>
      </c>
      <c r="D478" s="68">
        <v>108.1</v>
      </c>
      <c r="E478" s="154">
        <v>16998</v>
      </c>
      <c r="F478" s="11">
        <v>0</v>
      </c>
      <c r="G478" s="11">
        <v>0</v>
      </c>
      <c r="H478" s="154">
        <v>16998</v>
      </c>
      <c r="I478" s="154">
        <v>16998</v>
      </c>
      <c r="J478" s="461"/>
      <c r="K478" s="459" t="s">
        <v>58</v>
      </c>
      <c r="L478" s="17"/>
      <c r="M478" s="16"/>
      <c r="N478" s="459" t="s">
        <v>171</v>
      </c>
    </row>
    <row r="479" spans="1:14" ht="32.25">
      <c r="A479" s="355"/>
      <c r="B479" s="392" t="s">
        <v>1255</v>
      </c>
      <c r="C479" s="461" t="s">
        <v>438</v>
      </c>
      <c r="D479" s="68">
        <v>108.1</v>
      </c>
      <c r="E479" s="154">
        <v>297750</v>
      </c>
      <c r="F479" s="11">
        <v>0</v>
      </c>
      <c r="G479" s="11">
        <v>0</v>
      </c>
      <c r="H479" s="154">
        <v>297750</v>
      </c>
      <c r="I479" s="154">
        <v>297750</v>
      </c>
      <c r="J479" s="461"/>
      <c r="K479" s="459" t="s">
        <v>58</v>
      </c>
      <c r="L479" s="17"/>
      <c r="M479" s="16"/>
      <c r="N479" s="459" t="s">
        <v>171</v>
      </c>
    </row>
    <row r="480" spans="1:14" ht="32.25">
      <c r="A480" s="355"/>
      <c r="B480" s="392" t="s">
        <v>1256</v>
      </c>
      <c r="C480" s="461" t="s">
        <v>438</v>
      </c>
      <c r="D480" s="68">
        <v>108.1</v>
      </c>
      <c r="E480" s="154">
        <v>298500</v>
      </c>
      <c r="F480" s="11">
        <v>0</v>
      </c>
      <c r="G480" s="11">
        <v>0</v>
      </c>
      <c r="H480" s="154">
        <v>298500</v>
      </c>
      <c r="I480" s="154">
        <v>298500</v>
      </c>
      <c r="J480" s="461"/>
      <c r="K480" s="459" t="s">
        <v>58</v>
      </c>
      <c r="L480" s="17"/>
      <c r="M480" s="16"/>
      <c r="N480" s="459" t="s">
        <v>171</v>
      </c>
    </row>
    <row r="481" spans="1:14" ht="32.25">
      <c r="A481" s="355"/>
      <c r="B481" s="392" t="s">
        <v>1257</v>
      </c>
      <c r="C481" s="461" t="s">
        <v>1258</v>
      </c>
      <c r="D481" s="68">
        <v>108.1</v>
      </c>
      <c r="E481" s="154">
        <v>830</v>
      </c>
      <c r="F481" s="11">
        <v>0</v>
      </c>
      <c r="G481" s="11">
        <v>0</v>
      </c>
      <c r="H481" s="154">
        <v>830</v>
      </c>
      <c r="I481" s="154">
        <v>830</v>
      </c>
      <c r="J481" s="461"/>
      <c r="K481" s="459" t="s">
        <v>58</v>
      </c>
      <c r="L481" s="17"/>
      <c r="M481" s="16"/>
      <c r="N481" s="459" t="s">
        <v>171</v>
      </c>
    </row>
    <row r="482" spans="1:14" ht="32.25">
      <c r="A482" s="355"/>
      <c r="B482" s="392" t="s">
        <v>1259</v>
      </c>
      <c r="C482" s="461" t="s">
        <v>438</v>
      </c>
      <c r="D482" s="68">
        <v>108.2</v>
      </c>
      <c r="E482" s="154">
        <v>-57112</v>
      </c>
      <c r="F482" s="11">
        <v>0</v>
      </c>
      <c r="G482" s="11">
        <v>0</v>
      </c>
      <c r="H482" s="154">
        <v>-57112</v>
      </c>
      <c r="I482" s="154">
        <v>-57112</v>
      </c>
      <c r="J482" s="461"/>
      <c r="K482" s="459" t="s">
        <v>58</v>
      </c>
      <c r="L482" s="17"/>
      <c r="M482" s="16"/>
      <c r="N482" s="459" t="s">
        <v>171</v>
      </c>
    </row>
    <row r="483" spans="1:14" ht="32.25">
      <c r="A483" s="355"/>
      <c r="B483" s="392" t="s">
        <v>1260</v>
      </c>
      <c r="C483" s="461" t="s">
        <v>1229</v>
      </c>
      <c r="D483" s="68">
        <v>108.2</v>
      </c>
      <c r="E483" s="154">
        <v>500</v>
      </c>
      <c r="F483" s="11">
        <v>0</v>
      </c>
      <c r="G483" s="11">
        <v>0</v>
      </c>
      <c r="H483" s="154">
        <v>500</v>
      </c>
      <c r="I483" s="154">
        <v>500</v>
      </c>
      <c r="J483" s="461"/>
      <c r="K483" s="459" t="s">
        <v>58</v>
      </c>
      <c r="L483" s="17"/>
      <c r="M483" s="16"/>
      <c r="N483" s="459" t="s">
        <v>171</v>
      </c>
    </row>
    <row r="484" spans="1:14" ht="32.25">
      <c r="A484" s="355"/>
      <c r="B484" s="392" t="s">
        <v>1261</v>
      </c>
      <c r="C484" s="461" t="s">
        <v>438</v>
      </c>
      <c r="D484" s="68">
        <v>108.2</v>
      </c>
      <c r="E484" s="154">
        <v>126500</v>
      </c>
      <c r="F484" s="11">
        <v>0</v>
      </c>
      <c r="G484" s="11">
        <v>0</v>
      </c>
      <c r="H484" s="154">
        <v>126500</v>
      </c>
      <c r="I484" s="154">
        <v>126500</v>
      </c>
      <c r="J484" s="461"/>
      <c r="K484" s="459" t="s">
        <v>58</v>
      </c>
      <c r="L484" s="17"/>
      <c r="M484" s="16"/>
      <c r="N484" s="459" t="s">
        <v>171</v>
      </c>
    </row>
    <row r="485" spans="1:14" ht="32.25">
      <c r="A485" s="355"/>
      <c r="B485" s="392" t="s">
        <v>1262</v>
      </c>
      <c r="C485" s="461" t="s">
        <v>438</v>
      </c>
      <c r="D485" s="68">
        <v>108.2</v>
      </c>
      <c r="E485" s="154">
        <v>133500</v>
      </c>
      <c r="F485" s="11">
        <v>0</v>
      </c>
      <c r="G485" s="11">
        <v>0</v>
      </c>
      <c r="H485" s="154">
        <v>133500</v>
      </c>
      <c r="I485" s="154">
        <v>133500</v>
      </c>
      <c r="J485" s="461"/>
      <c r="K485" s="459" t="s">
        <v>58</v>
      </c>
      <c r="L485" s="17"/>
      <c r="M485" s="16"/>
      <c r="N485" s="459" t="s">
        <v>171</v>
      </c>
    </row>
    <row r="486" spans="1:14" ht="32.25">
      <c r="A486" s="355"/>
      <c r="B486" s="392" t="s">
        <v>1263</v>
      </c>
      <c r="C486" s="461" t="s">
        <v>438</v>
      </c>
      <c r="D486" s="68">
        <v>108.2</v>
      </c>
      <c r="E486" s="154">
        <v>61750</v>
      </c>
      <c r="F486" s="11">
        <v>0</v>
      </c>
      <c r="G486" s="11">
        <v>0</v>
      </c>
      <c r="H486" s="154">
        <v>61750</v>
      </c>
      <c r="I486" s="154">
        <v>61750</v>
      </c>
      <c r="J486" s="461"/>
      <c r="K486" s="459" t="s">
        <v>58</v>
      </c>
      <c r="L486" s="17"/>
      <c r="M486" s="16"/>
      <c r="N486" s="459" t="s">
        <v>171</v>
      </c>
    </row>
    <row r="487" spans="1:14" ht="32.25">
      <c r="A487" s="355"/>
      <c r="B487" s="392" t="s">
        <v>1264</v>
      </c>
      <c r="C487" s="461" t="s">
        <v>438</v>
      </c>
      <c r="D487" s="68">
        <v>108.2</v>
      </c>
      <c r="E487" s="154">
        <v>377700</v>
      </c>
      <c r="F487" s="11">
        <v>0</v>
      </c>
      <c r="G487" s="11">
        <v>0</v>
      </c>
      <c r="H487" s="154">
        <v>377700</v>
      </c>
      <c r="I487" s="154">
        <v>377700</v>
      </c>
      <c r="J487" s="461"/>
      <c r="K487" s="459" t="s">
        <v>58</v>
      </c>
      <c r="L487" s="17"/>
      <c r="M487" s="16"/>
      <c r="N487" s="459" t="s">
        <v>171</v>
      </c>
    </row>
    <row r="488" spans="1:14" ht="32.25">
      <c r="A488" s="355"/>
      <c r="B488" s="392" t="s">
        <v>1265</v>
      </c>
      <c r="C488" s="461" t="s">
        <v>438</v>
      </c>
      <c r="D488" s="68">
        <v>108.3</v>
      </c>
      <c r="E488" s="154">
        <v>115500</v>
      </c>
      <c r="F488" s="11">
        <v>0</v>
      </c>
      <c r="G488" s="11">
        <v>0</v>
      </c>
      <c r="H488" s="154">
        <v>115500</v>
      </c>
      <c r="I488" s="154">
        <v>115500</v>
      </c>
      <c r="J488" s="461"/>
      <c r="K488" s="459" t="s">
        <v>58</v>
      </c>
      <c r="L488" s="17"/>
      <c r="M488" s="16"/>
      <c r="N488" s="459" t="s">
        <v>171</v>
      </c>
    </row>
    <row r="489" spans="1:14" ht="32.25">
      <c r="A489" s="355"/>
      <c r="B489" s="392" t="s">
        <v>1266</v>
      </c>
      <c r="C489" s="461" t="s">
        <v>1267</v>
      </c>
      <c r="D489" s="68">
        <v>108.3</v>
      </c>
      <c r="E489" s="154">
        <v>900</v>
      </c>
      <c r="F489" s="11">
        <v>0</v>
      </c>
      <c r="G489" s="11">
        <v>0</v>
      </c>
      <c r="H489" s="154">
        <v>900</v>
      </c>
      <c r="I489" s="154">
        <v>900</v>
      </c>
      <c r="J489" s="461"/>
      <c r="K489" s="459" t="s">
        <v>58</v>
      </c>
      <c r="L489" s="17"/>
      <c r="M489" s="16"/>
      <c r="N489" s="459" t="s">
        <v>171</v>
      </c>
    </row>
    <row r="490" spans="1:14" ht="46.5">
      <c r="A490" s="355"/>
      <c r="B490" s="392" t="s">
        <v>1268</v>
      </c>
      <c r="C490" s="461" t="s">
        <v>1269</v>
      </c>
      <c r="D490" s="68">
        <v>108.3</v>
      </c>
      <c r="E490" s="154">
        <v>1445111</v>
      </c>
      <c r="F490" s="11">
        <v>0</v>
      </c>
      <c r="G490" s="11">
        <v>0</v>
      </c>
      <c r="H490" s="154">
        <v>1445111</v>
      </c>
      <c r="I490" s="154">
        <v>1445111</v>
      </c>
      <c r="J490" s="461"/>
      <c r="K490" s="459" t="s">
        <v>58</v>
      </c>
      <c r="L490" s="17"/>
      <c r="M490" s="16"/>
      <c r="N490" s="459" t="s">
        <v>171</v>
      </c>
    </row>
    <row r="491" spans="1:14" ht="61.5">
      <c r="A491" s="355"/>
      <c r="B491" s="392" t="s">
        <v>1270</v>
      </c>
      <c r="C491" s="461" t="s">
        <v>1164</v>
      </c>
      <c r="D491" s="68">
        <v>108.3</v>
      </c>
      <c r="E491" s="154">
        <v>1205809</v>
      </c>
      <c r="F491" s="11">
        <v>0</v>
      </c>
      <c r="G491" s="11">
        <v>0</v>
      </c>
      <c r="H491" s="154">
        <v>1205809</v>
      </c>
      <c r="I491" s="154">
        <v>1205809</v>
      </c>
      <c r="J491" s="461"/>
      <c r="K491" s="459" t="s">
        <v>58</v>
      </c>
      <c r="L491" s="17"/>
      <c r="M491" s="16"/>
      <c r="N491" s="459" t="s">
        <v>171</v>
      </c>
    </row>
    <row r="492" spans="1:14" ht="32.25">
      <c r="A492" s="355"/>
      <c r="B492" s="392" t="s">
        <v>1271</v>
      </c>
      <c r="C492" s="461" t="s">
        <v>1229</v>
      </c>
      <c r="D492" s="68">
        <v>108.3</v>
      </c>
      <c r="E492" s="154">
        <v>500</v>
      </c>
      <c r="F492" s="11">
        <v>0</v>
      </c>
      <c r="G492" s="11">
        <v>0</v>
      </c>
      <c r="H492" s="154">
        <v>500</v>
      </c>
      <c r="I492" s="154">
        <v>500</v>
      </c>
      <c r="J492" s="461"/>
      <c r="K492" s="459" t="s">
        <v>58</v>
      </c>
      <c r="L492" s="17"/>
      <c r="M492" s="16"/>
      <c r="N492" s="459" t="s">
        <v>171</v>
      </c>
    </row>
    <row r="493" spans="1:14" ht="32.25">
      <c r="A493" s="355"/>
      <c r="B493" s="392" t="s">
        <v>1272</v>
      </c>
      <c r="C493" s="461" t="s">
        <v>438</v>
      </c>
      <c r="D493" s="68">
        <v>108.3</v>
      </c>
      <c r="E493" s="154">
        <v>83800</v>
      </c>
      <c r="F493" s="11">
        <v>0</v>
      </c>
      <c r="G493" s="11">
        <v>0</v>
      </c>
      <c r="H493" s="154">
        <v>83800</v>
      </c>
      <c r="I493" s="154">
        <v>83800</v>
      </c>
      <c r="J493" s="461"/>
      <c r="K493" s="459" t="s">
        <v>58</v>
      </c>
      <c r="L493" s="17"/>
      <c r="M493" s="16"/>
      <c r="N493" s="459" t="s">
        <v>171</v>
      </c>
    </row>
    <row r="494" spans="1:14" ht="32.25">
      <c r="A494" s="475"/>
      <c r="B494" s="392" t="s">
        <v>1273</v>
      </c>
      <c r="C494" s="461" t="s">
        <v>438</v>
      </c>
      <c r="D494" s="68">
        <v>108.3</v>
      </c>
      <c r="E494" s="154">
        <v>207975</v>
      </c>
      <c r="F494" s="11">
        <v>0</v>
      </c>
      <c r="G494" s="11">
        <v>0</v>
      </c>
      <c r="H494" s="154">
        <v>207975</v>
      </c>
      <c r="I494" s="154">
        <v>207975</v>
      </c>
      <c r="J494" s="476"/>
      <c r="K494" s="459" t="s">
        <v>58</v>
      </c>
      <c r="L494" s="53"/>
      <c r="M494" s="53"/>
      <c r="N494" s="459" t="s">
        <v>171</v>
      </c>
    </row>
    <row r="495" spans="1:14" s="57" customFormat="1" ht="32.25">
      <c r="A495" s="477"/>
      <c r="B495" s="392" t="s">
        <v>1274</v>
      </c>
      <c r="C495" s="461" t="s">
        <v>438</v>
      </c>
      <c r="D495" s="68">
        <v>108.3</v>
      </c>
      <c r="E495" s="154">
        <v>162350</v>
      </c>
      <c r="F495" s="11">
        <v>0</v>
      </c>
      <c r="G495" s="11">
        <v>0</v>
      </c>
      <c r="H495" s="154">
        <v>162350</v>
      </c>
      <c r="I495" s="154">
        <v>162350</v>
      </c>
      <c r="J495" s="476"/>
      <c r="K495" s="459" t="s">
        <v>58</v>
      </c>
      <c r="L495" s="56"/>
      <c r="M495" s="53"/>
      <c r="N495" s="459" t="s">
        <v>171</v>
      </c>
    </row>
    <row r="496" spans="1:14" ht="32.25">
      <c r="A496" s="306"/>
      <c r="B496" s="392" t="s">
        <v>1275</v>
      </c>
      <c r="C496" s="478" t="s">
        <v>1258</v>
      </c>
      <c r="D496" s="68">
        <v>108.3</v>
      </c>
      <c r="E496" s="154">
        <v>1235</v>
      </c>
      <c r="F496" s="11">
        <v>0</v>
      </c>
      <c r="G496" s="11">
        <v>0</v>
      </c>
      <c r="H496" s="154">
        <v>1235</v>
      </c>
      <c r="I496" s="154">
        <v>1235</v>
      </c>
      <c r="J496" s="478"/>
      <c r="K496" s="459" t="s">
        <v>58</v>
      </c>
      <c r="L496" s="56"/>
      <c r="M496" s="53"/>
      <c r="N496" s="459" t="s">
        <v>171</v>
      </c>
    </row>
    <row r="497" spans="1:14" ht="46.5">
      <c r="A497" s="355"/>
      <c r="B497" s="392" t="s">
        <v>1276</v>
      </c>
      <c r="C497" s="461" t="s">
        <v>1277</v>
      </c>
      <c r="D497" s="68">
        <v>108.3</v>
      </c>
      <c r="E497" s="154">
        <v>1085560</v>
      </c>
      <c r="F497" s="11">
        <v>0</v>
      </c>
      <c r="G497" s="11">
        <v>0</v>
      </c>
      <c r="H497" s="154">
        <v>1085560</v>
      </c>
      <c r="I497" s="154">
        <v>1085560</v>
      </c>
      <c r="J497" s="461"/>
      <c r="K497" s="459" t="s">
        <v>58</v>
      </c>
      <c r="L497" s="17"/>
      <c r="M497" s="16"/>
      <c r="N497" s="459" t="s">
        <v>171</v>
      </c>
    </row>
    <row r="498" spans="1:14" ht="46.5">
      <c r="A498" s="355"/>
      <c r="B498" s="376" t="s">
        <v>1278</v>
      </c>
      <c r="C498" s="461" t="s">
        <v>1279</v>
      </c>
      <c r="D498" s="68">
        <v>108.3</v>
      </c>
      <c r="E498" s="154">
        <v>1783957</v>
      </c>
      <c r="F498" s="11">
        <v>0</v>
      </c>
      <c r="G498" s="11">
        <v>0</v>
      </c>
      <c r="H498" s="154">
        <v>1783957</v>
      </c>
      <c r="I498" s="154">
        <v>1783957</v>
      </c>
      <c r="J498" s="461"/>
      <c r="K498" s="459" t="s">
        <v>58</v>
      </c>
      <c r="L498" s="17"/>
      <c r="M498" s="16"/>
      <c r="N498" s="459" t="s">
        <v>171</v>
      </c>
    </row>
    <row r="499" spans="1:14" ht="32.25">
      <c r="A499" s="355"/>
      <c r="B499" s="376" t="s">
        <v>1280</v>
      </c>
      <c r="C499" s="461" t="s">
        <v>438</v>
      </c>
      <c r="D499" s="68">
        <v>108.3</v>
      </c>
      <c r="E499" s="154">
        <v>136550</v>
      </c>
      <c r="F499" s="11">
        <v>0</v>
      </c>
      <c r="G499" s="11">
        <v>0</v>
      </c>
      <c r="H499" s="154">
        <v>136550</v>
      </c>
      <c r="I499" s="154">
        <v>136550</v>
      </c>
      <c r="J499" s="461"/>
      <c r="K499" s="459" t="s">
        <v>58</v>
      </c>
      <c r="L499" s="17"/>
      <c r="M499" s="16"/>
      <c r="N499" s="459" t="s">
        <v>171</v>
      </c>
    </row>
    <row r="500" spans="1:14" ht="32.25">
      <c r="A500" s="475"/>
      <c r="B500" s="376" t="s">
        <v>1281</v>
      </c>
      <c r="C500" s="461" t="s">
        <v>438</v>
      </c>
      <c r="D500" s="68">
        <v>108.3</v>
      </c>
      <c r="E500" s="154">
        <v>-3628</v>
      </c>
      <c r="F500" s="11">
        <v>0</v>
      </c>
      <c r="G500" s="11">
        <v>0</v>
      </c>
      <c r="H500" s="154">
        <v>-3628</v>
      </c>
      <c r="I500" s="154">
        <v>-3628</v>
      </c>
      <c r="J500" s="476"/>
      <c r="K500" s="459" t="s">
        <v>58</v>
      </c>
      <c r="L500" s="53"/>
      <c r="M500" s="53"/>
      <c r="N500" s="459" t="s">
        <v>171</v>
      </c>
    </row>
    <row r="501" spans="1:14" s="57" customFormat="1" ht="46.5">
      <c r="A501" s="477"/>
      <c r="B501" s="376" t="s">
        <v>1282</v>
      </c>
      <c r="C501" s="476" t="s">
        <v>1283</v>
      </c>
      <c r="D501" s="68">
        <v>108.3</v>
      </c>
      <c r="E501" s="154">
        <v>1658825</v>
      </c>
      <c r="F501" s="11">
        <v>0</v>
      </c>
      <c r="G501" s="11">
        <v>0</v>
      </c>
      <c r="H501" s="154">
        <v>1658825</v>
      </c>
      <c r="I501" s="154">
        <v>1658825</v>
      </c>
      <c r="J501" s="476"/>
      <c r="K501" s="459" t="s">
        <v>58</v>
      </c>
      <c r="L501" s="56"/>
      <c r="M501" s="53"/>
      <c r="N501" s="459" t="s">
        <v>171</v>
      </c>
    </row>
    <row r="502" spans="1:14" ht="61.5">
      <c r="A502" s="306"/>
      <c r="B502" s="376" t="s">
        <v>1284</v>
      </c>
      <c r="C502" s="478" t="s">
        <v>1285</v>
      </c>
      <c r="D502" s="68">
        <v>108.3</v>
      </c>
      <c r="E502" s="154">
        <v>4548718</v>
      </c>
      <c r="F502" s="11">
        <v>0</v>
      </c>
      <c r="G502" s="11">
        <v>0</v>
      </c>
      <c r="H502" s="154">
        <v>4548718</v>
      </c>
      <c r="I502" s="154">
        <v>4548718</v>
      </c>
      <c r="J502" s="478"/>
      <c r="K502" s="459" t="s">
        <v>58</v>
      </c>
      <c r="L502" s="56"/>
      <c r="M502" s="53"/>
      <c r="N502" s="459" t="s">
        <v>171</v>
      </c>
    </row>
    <row r="503" spans="1:14" ht="32.25">
      <c r="A503" s="355"/>
      <c r="B503" s="376" t="s">
        <v>1286</v>
      </c>
      <c r="C503" s="461" t="s">
        <v>438</v>
      </c>
      <c r="D503" s="68">
        <v>108.4</v>
      </c>
      <c r="E503" s="154">
        <v>180000</v>
      </c>
      <c r="F503" s="11">
        <v>0</v>
      </c>
      <c r="G503" s="11">
        <v>0</v>
      </c>
      <c r="H503" s="154">
        <v>180000</v>
      </c>
      <c r="I503" s="154">
        <v>180000</v>
      </c>
      <c r="J503" s="461"/>
      <c r="K503" s="459" t="s">
        <v>58</v>
      </c>
      <c r="L503" s="17"/>
      <c r="M503" s="16"/>
      <c r="N503" s="459" t="s">
        <v>171</v>
      </c>
    </row>
    <row r="504" spans="1:14" ht="32.25">
      <c r="A504" s="355"/>
      <c r="B504" s="376" t="s">
        <v>1287</v>
      </c>
      <c r="C504" s="461" t="s">
        <v>438</v>
      </c>
      <c r="D504" s="68">
        <v>108.4</v>
      </c>
      <c r="E504" s="154">
        <v>-4872</v>
      </c>
      <c r="F504" s="11">
        <v>0</v>
      </c>
      <c r="G504" s="11">
        <v>0</v>
      </c>
      <c r="H504" s="154">
        <v>-4872</v>
      </c>
      <c r="I504" s="154">
        <v>-4872</v>
      </c>
      <c r="J504" s="461"/>
      <c r="K504" s="459" t="s">
        <v>58</v>
      </c>
      <c r="L504" s="17"/>
      <c r="M504" s="16"/>
      <c r="N504" s="459" t="s">
        <v>171</v>
      </c>
    </row>
    <row r="505" spans="1:14" ht="32.25">
      <c r="A505" s="355"/>
      <c r="B505" s="376" t="s">
        <v>1288</v>
      </c>
      <c r="C505" s="461" t="s">
        <v>438</v>
      </c>
      <c r="D505" s="68">
        <v>108.4</v>
      </c>
      <c r="E505" s="154">
        <v>91100</v>
      </c>
      <c r="F505" s="11">
        <v>0</v>
      </c>
      <c r="G505" s="11">
        <v>0</v>
      </c>
      <c r="H505" s="154">
        <v>91100</v>
      </c>
      <c r="I505" s="154">
        <v>91100</v>
      </c>
      <c r="J505" s="461"/>
      <c r="K505" s="459" t="s">
        <v>58</v>
      </c>
      <c r="L505" s="17"/>
      <c r="M505" s="16"/>
      <c r="N505" s="459" t="s">
        <v>171</v>
      </c>
    </row>
    <row r="506" spans="1:14" ht="32.25">
      <c r="A506" s="475"/>
      <c r="B506" s="376" t="s">
        <v>1289</v>
      </c>
      <c r="C506" s="476" t="s">
        <v>1229</v>
      </c>
      <c r="D506" s="68">
        <v>108.4</v>
      </c>
      <c r="E506" s="154">
        <v>500</v>
      </c>
      <c r="F506" s="11">
        <v>0</v>
      </c>
      <c r="G506" s="11">
        <v>0</v>
      </c>
      <c r="H506" s="154">
        <v>500</v>
      </c>
      <c r="I506" s="154">
        <v>500</v>
      </c>
      <c r="J506" s="476"/>
      <c r="K506" s="459" t="s">
        <v>58</v>
      </c>
      <c r="L506" s="53"/>
      <c r="M506" s="53"/>
      <c r="N506" s="459" t="s">
        <v>171</v>
      </c>
    </row>
    <row r="507" spans="1:14" s="57" customFormat="1" ht="32.25">
      <c r="A507" s="477"/>
      <c r="B507" s="376" t="s">
        <v>1290</v>
      </c>
      <c r="C507" s="461" t="s">
        <v>438</v>
      </c>
      <c r="D507" s="68">
        <v>108.4</v>
      </c>
      <c r="E507" s="154">
        <v>168000</v>
      </c>
      <c r="F507" s="11">
        <v>0</v>
      </c>
      <c r="G507" s="11">
        <v>0</v>
      </c>
      <c r="H507" s="154">
        <v>168000</v>
      </c>
      <c r="I507" s="154">
        <v>168000</v>
      </c>
      <c r="J507" s="476"/>
      <c r="K507" s="459" t="s">
        <v>58</v>
      </c>
      <c r="L507" s="56"/>
      <c r="M507" s="53"/>
      <c r="N507" s="459" t="s">
        <v>171</v>
      </c>
    </row>
    <row r="508" spans="1:14" ht="32.25">
      <c r="A508" s="355"/>
      <c r="B508" s="376" t="s">
        <v>1291</v>
      </c>
      <c r="C508" s="461" t="s">
        <v>438</v>
      </c>
      <c r="D508" s="68">
        <v>108.4</v>
      </c>
      <c r="E508" s="154">
        <v>157100</v>
      </c>
      <c r="F508" s="11">
        <v>0</v>
      </c>
      <c r="G508" s="11">
        <v>0</v>
      </c>
      <c r="H508" s="154">
        <v>157100</v>
      </c>
      <c r="I508" s="154">
        <v>157100</v>
      </c>
      <c r="J508" s="461"/>
      <c r="K508" s="459" t="s">
        <v>58</v>
      </c>
      <c r="L508" s="17"/>
      <c r="M508" s="16"/>
      <c r="N508" s="459" t="s">
        <v>171</v>
      </c>
    </row>
    <row r="509" spans="1:14" ht="61.5">
      <c r="A509" s="355"/>
      <c r="B509" s="376" t="s">
        <v>1292</v>
      </c>
      <c r="C509" s="461" t="s">
        <v>1158</v>
      </c>
      <c r="D509" s="68">
        <v>108.4</v>
      </c>
      <c r="E509" s="154">
        <v>72407</v>
      </c>
      <c r="F509" s="11">
        <v>0</v>
      </c>
      <c r="G509" s="11">
        <v>0</v>
      </c>
      <c r="H509" s="154">
        <v>72407</v>
      </c>
      <c r="I509" s="154">
        <v>72407</v>
      </c>
      <c r="J509" s="461"/>
      <c r="K509" s="459" t="s">
        <v>58</v>
      </c>
      <c r="L509" s="17"/>
      <c r="M509" s="16"/>
      <c r="N509" s="459" t="s">
        <v>171</v>
      </c>
    </row>
    <row r="510" spans="1:14" ht="61.5">
      <c r="A510" s="355"/>
      <c r="B510" s="376" t="s">
        <v>1293</v>
      </c>
      <c r="C510" s="461" t="s">
        <v>1171</v>
      </c>
      <c r="D510" s="68">
        <v>108.4</v>
      </c>
      <c r="E510" s="154">
        <v>14713</v>
      </c>
      <c r="F510" s="11">
        <v>0</v>
      </c>
      <c r="G510" s="11">
        <v>0</v>
      </c>
      <c r="H510" s="154">
        <v>14713</v>
      </c>
      <c r="I510" s="154">
        <v>14713</v>
      </c>
      <c r="J510" s="461"/>
      <c r="K510" s="459" t="s">
        <v>58</v>
      </c>
      <c r="L510" s="17"/>
      <c r="M510" s="16"/>
      <c r="N510" s="459" t="s">
        <v>171</v>
      </c>
    </row>
    <row r="511" spans="1:14" ht="61.5">
      <c r="A511" s="355"/>
      <c r="B511" s="376" t="s">
        <v>1294</v>
      </c>
      <c r="C511" s="461" t="s">
        <v>1162</v>
      </c>
      <c r="D511" s="68">
        <v>108.4</v>
      </c>
      <c r="E511" s="154">
        <v>145675</v>
      </c>
      <c r="F511" s="11">
        <v>0</v>
      </c>
      <c r="G511" s="11">
        <v>0</v>
      </c>
      <c r="H511" s="154">
        <v>145675</v>
      </c>
      <c r="I511" s="154">
        <v>145675</v>
      </c>
      <c r="J511" s="461"/>
      <c r="K511" s="459" t="s">
        <v>58</v>
      </c>
      <c r="L511" s="17"/>
      <c r="M511" s="16"/>
      <c r="N511" s="459" t="s">
        <v>171</v>
      </c>
    </row>
    <row r="512" spans="1:14" ht="61.5">
      <c r="A512" s="355"/>
      <c r="B512" s="376" t="s">
        <v>1295</v>
      </c>
      <c r="C512" s="461" t="s">
        <v>1160</v>
      </c>
      <c r="D512" s="68">
        <v>108.4</v>
      </c>
      <c r="E512" s="154">
        <v>154402</v>
      </c>
      <c r="F512" s="11">
        <v>0</v>
      </c>
      <c r="G512" s="11">
        <v>0</v>
      </c>
      <c r="H512" s="154">
        <v>154402</v>
      </c>
      <c r="I512" s="154">
        <v>154402</v>
      </c>
      <c r="J512" s="461"/>
      <c r="K512" s="459" t="s">
        <v>58</v>
      </c>
      <c r="L512" s="17"/>
      <c r="M512" s="16"/>
      <c r="N512" s="459" t="s">
        <v>171</v>
      </c>
    </row>
    <row r="513" spans="1:14" ht="61.5">
      <c r="A513" s="355"/>
      <c r="B513" s="376" t="s">
        <v>1296</v>
      </c>
      <c r="C513" s="461" t="s">
        <v>1164</v>
      </c>
      <c r="D513" s="68">
        <v>108.4</v>
      </c>
      <c r="E513" s="154">
        <v>66136</v>
      </c>
      <c r="F513" s="11">
        <v>0</v>
      </c>
      <c r="G513" s="11">
        <v>0</v>
      </c>
      <c r="H513" s="154">
        <v>66136</v>
      </c>
      <c r="I513" s="154">
        <v>66136</v>
      </c>
      <c r="J513" s="461"/>
      <c r="K513" s="459" t="s">
        <v>58</v>
      </c>
      <c r="L513" s="17"/>
      <c r="M513" s="16"/>
      <c r="N513" s="459" t="s">
        <v>171</v>
      </c>
    </row>
    <row r="514" spans="1:14" ht="61.5">
      <c r="A514" s="355"/>
      <c r="B514" s="376" t="s">
        <v>1297</v>
      </c>
      <c r="C514" s="461" t="s">
        <v>1141</v>
      </c>
      <c r="D514" s="68">
        <v>108.4</v>
      </c>
      <c r="E514" s="154">
        <v>81000</v>
      </c>
      <c r="F514" s="11">
        <v>0</v>
      </c>
      <c r="G514" s="11">
        <v>0</v>
      </c>
      <c r="H514" s="154">
        <v>81000</v>
      </c>
      <c r="I514" s="154">
        <v>81000</v>
      </c>
      <c r="J514" s="461"/>
      <c r="K514" s="459" t="s">
        <v>58</v>
      </c>
      <c r="L514" s="17"/>
      <c r="M514" s="16"/>
      <c r="N514" s="459" t="s">
        <v>171</v>
      </c>
    </row>
    <row r="515" spans="1:14" ht="61.5">
      <c r="A515" s="355"/>
      <c r="B515" s="376" t="s">
        <v>1298</v>
      </c>
      <c r="C515" s="461" t="s">
        <v>1166</v>
      </c>
      <c r="D515" s="68">
        <v>108.4</v>
      </c>
      <c r="E515" s="154">
        <v>145192</v>
      </c>
      <c r="F515" s="11">
        <v>0</v>
      </c>
      <c r="G515" s="11">
        <v>0</v>
      </c>
      <c r="H515" s="154">
        <v>145192</v>
      </c>
      <c r="I515" s="154">
        <v>145192</v>
      </c>
      <c r="J515" s="461"/>
      <c r="K515" s="459" t="s">
        <v>58</v>
      </c>
      <c r="L515" s="17"/>
      <c r="M515" s="16"/>
      <c r="N515" s="459" t="s">
        <v>171</v>
      </c>
    </row>
    <row r="516" spans="1:14" ht="32.25">
      <c r="A516" s="355"/>
      <c r="B516" s="376" t="s">
        <v>1299</v>
      </c>
      <c r="C516" s="461" t="s">
        <v>438</v>
      </c>
      <c r="D516" s="68">
        <v>108.4</v>
      </c>
      <c r="E516" s="154">
        <v>47675</v>
      </c>
      <c r="F516" s="11">
        <v>0</v>
      </c>
      <c r="G516" s="11">
        <v>0</v>
      </c>
      <c r="H516" s="154">
        <v>47675</v>
      </c>
      <c r="I516" s="154">
        <v>47675</v>
      </c>
      <c r="J516" s="461"/>
      <c r="K516" s="459" t="s">
        <v>58</v>
      </c>
      <c r="L516" s="17"/>
      <c r="M516" s="16"/>
      <c r="N516" s="459" t="s">
        <v>171</v>
      </c>
    </row>
    <row r="517" spans="1:14" ht="75.75">
      <c r="A517" s="355"/>
      <c r="B517" s="376" t="s">
        <v>1300</v>
      </c>
      <c r="C517" s="461" t="s">
        <v>1301</v>
      </c>
      <c r="D517" s="68">
        <v>108.4</v>
      </c>
      <c r="E517" s="154">
        <v>142041</v>
      </c>
      <c r="F517" s="11">
        <v>0</v>
      </c>
      <c r="G517" s="11">
        <v>0</v>
      </c>
      <c r="H517" s="154">
        <v>142041</v>
      </c>
      <c r="I517" s="154">
        <v>142041</v>
      </c>
      <c r="J517" s="461"/>
      <c r="K517" s="459" t="s">
        <v>58</v>
      </c>
      <c r="L517" s="17"/>
      <c r="M517" s="16"/>
      <c r="N517" s="459" t="s">
        <v>171</v>
      </c>
    </row>
    <row r="518" spans="1:14" ht="46.5">
      <c r="A518" s="355"/>
      <c r="B518" s="376" t="s">
        <v>1302</v>
      </c>
      <c r="C518" s="461" t="s">
        <v>1175</v>
      </c>
      <c r="D518" s="68">
        <v>108.4</v>
      </c>
      <c r="E518" s="154">
        <v>375577</v>
      </c>
      <c r="F518" s="11">
        <v>0</v>
      </c>
      <c r="G518" s="11">
        <v>0</v>
      </c>
      <c r="H518" s="154">
        <v>375577</v>
      </c>
      <c r="I518" s="154">
        <v>375577</v>
      </c>
      <c r="J518" s="461"/>
      <c r="K518" s="459" t="s">
        <v>58</v>
      </c>
      <c r="L518" s="17"/>
      <c r="M518" s="16"/>
      <c r="N518" s="459" t="s">
        <v>171</v>
      </c>
    </row>
    <row r="519" spans="1:14" ht="61.5">
      <c r="A519" s="355"/>
      <c r="B519" s="376" t="s">
        <v>1303</v>
      </c>
      <c r="C519" s="461" t="s">
        <v>1177</v>
      </c>
      <c r="D519" s="68">
        <v>108.4</v>
      </c>
      <c r="E519" s="154">
        <v>81000</v>
      </c>
      <c r="F519" s="11">
        <v>0</v>
      </c>
      <c r="G519" s="11">
        <v>0</v>
      </c>
      <c r="H519" s="154">
        <v>81000</v>
      </c>
      <c r="I519" s="154">
        <v>81000</v>
      </c>
      <c r="J519" s="461"/>
      <c r="K519" s="459" t="s">
        <v>58</v>
      </c>
      <c r="L519" s="17"/>
      <c r="M519" s="16"/>
      <c r="N519" s="459" t="s">
        <v>171</v>
      </c>
    </row>
    <row r="520" spans="1:14" ht="61.5">
      <c r="A520" s="475"/>
      <c r="B520" s="376" t="s">
        <v>1304</v>
      </c>
      <c r="C520" s="476" t="s">
        <v>1183</v>
      </c>
      <c r="D520" s="68">
        <v>108.4</v>
      </c>
      <c r="E520" s="154">
        <v>316769</v>
      </c>
      <c r="F520" s="11">
        <v>0</v>
      </c>
      <c r="G520" s="11">
        <v>0</v>
      </c>
      <c r="H520" s="154">
        <v>316769</v>
      </c>
      <c r="I520" s="154">
        <v>316769</v>
      </c>
      <c r="J520" s="476"/>
      <c r="K520" s="459" t="s">
        <v>58</v>
      </c>
      <c r="L520" s="53"/>
      <c r="M520" s="53"/>
      <c r="N520" s="459" t="s">
        <v>171</v>
      </c>
    </row>
    <row r="521" spans="1:14" s="57" customFormat="1" ht="46.5">
      <c r="A521" s="477"/>
      <c r="B521" s="376" t="s">
        <v>1305</v>
      </c>
      <c r="C521" s="476" t="s">
        <v>1173</v>
      </c>
      <c r="D521" s="68">
        <v>108.4</v>
      </c>
      <c r="E521" s="154">
        <v>152394</v>
      </c>
      <c r="F521" s="11">
        <v>0</v>
      </c>
      <c r="G521" s="11">
        <v>0</v>
      </c>
      <c r="H521" s="154">
        <v>152394</v>
      </c>
      <c r="I521" s="154">
        <v>152394</v>
      </c>
      <c r="J521" s="476"/>
      <c r="K521" s="459" t="s">
        <v>58</v>
      </c>
      <c r="L521" s="56"/>
      <c r="M521" s="53"/>
      <c r="N521" s="459" t="s">
        <v>171</v>
      </c>
    </row>
    <row r="522" spans="1:14" ht="32.25">
      <c r="A522" s="306"/>
      <c r="B522" s="376" t="s">
        <v>1306</v>
      </c>
      <c r="C522" s="478" t="s">
        <v>1258</v>
      </c>
      <c r="D522" s="68">
        <v>108.4</v>
      </c>
      <c r="E522" s="154">
        <v>680</v>
      </c>
      <c r="F522" s="11">
        <v>0</v>
      </c>
      <c r="G522" s="11">
        <v>0</v>
      </c>
      <c r="H522" s="154">
        <v>680</v>
      </c>
      <c r="I522" s="154">
        <v>680</v>
      </c>
      <c r="J522" s="478"/>
      <c r="K522" s="459" t="s">
        <v>58</v>
      </c>
      <c r="L522" s="56"/>
      <c r="M522" s="53"/>
      <c r="N522" s="459" t="s">
        <v>171</v>
      </c>
    </row>
    <row r="523" spans="1:14" ht="61.5">
      <c r="A523" s="355"/>
      <c r="B523" s="376" t="s">
        <v>1307</v>
      </c>
      <c r="C523" s="461" t="s">
        <v>1308</v>
      </c>
      <c r="D523" s="68">
        <v>108.4</v>
      </c>
      <c r="E523" s="154">
        <v>42840</v>
      </c>
      <c r="F523" s="11">
        <v>0</v>
      </c>
      <c r="G523" s="11">
        <v>0</v>
      </c>
      <c r="H523" s="154">
        <v>42840</v>
      </c>
      <c r="I523" s="154">
        <v>42840</v>
      </c>
      <c r="J523" s="461"/>
      <c r="K523" s="459" t="s">
        <v>58</v>
      </c>
      <c r="L523" s="17"/>
      <c r="M523" s="16"/>
      <c r="N523" s="459" t="s">
        <v>171</v>
      </c>
    </row>
    <row r="524" spans="1:14" ht="61.5">
      <c r="A524" s="355"/>
      <c r="B524" s="376" t="s">
        <v>1309</v>
      </c>
      <c r="C524" s="461" t="s">
        <v>1310</v>
      </c>
      <c r="D524" s="68">
        <v>108.4</v>
      </c>
      <c r="E524" s="154">
        <v>53550</v>
      </c>
      <c r="F524" s="11">
        <v>0</v>
      </c>
      <c r="G524" s="11">
        <v>0</v>
      </c>
      <c r="H524" s="154">
        <v>53550</v>
      </c>
      <c r="I524" s="154">
        <v>53550</v>
      </c>
      <c r="J524" s="461"/>
      <c r="K524" s="459" t="s">
        <v>58</v>
      </c>
      <c r="L524" s="17"/>
      <c r="M524" s="16"/>
      <c r="N524" s="459" t="s">
        <v>171</v>
      </c>
    </row>
    <row r="525" spans="1:14" ht="46.5">
      <c r="A525" s="355"/>
      <c r="B525" s="376" t="s">
        <v>1311</v>
      </c>
      <c r="C525" s="461" t="s">
        <v>1312</v>
      </c>
      <c r="D525" s="68">
        <v>108.4</v>
      </c>
      <c r="E525" s="154">
        <v>63000</v>
      </c>
      <c r="F525" s="11">
        <v>0</v>
      </c>
      <c r="G525" s="11">
        <v>0</v>
      </c>
      <c r="H525" s="154">
        <v>63000</v>
      </c>
      <c r="I525" s="154">
        <v>63000</v>
      </c>
      <c r="J525" s="461"/>
      <c r="K525" s="459" t="s">
        <v>58</v>
      </c>
      <c r="L525" s="17"/>
      <c r="M525" s="16"/>
      <c r="N525" s="459" t="s">
        <v>171</v>
      </c>
    </row>
    <row r="526" spans="1:14" ht="75.75">
      <c r="A526" s="475"/>
      <c r="B526" s="479" t="s">
        <v>1313</v>
      </c>
      <c r="C526" s="480" t="s">
        <v>1314</v>
      </c>
      <c r="D526" s="67">
        <v>108.4</v>
      </c>
      <c r="E526" s="481">
        <v>104213</v>
      </c>
      <c r="F526" s="170">
        <v>0</v>
      </c>
      <c r="G526" s="170">
        <v>0</v>
      </c>
      <c r="H526" s="481">
        <v>104213</v>
      </c>
      <c r="I526" s="481">
        <v>104213</v>
      </c>
      <c r="J526" s="480"/>
      <c r="K526" s="482" t="s">
        <v>58</v>
      </c>
      <c r="L526" s="483"/>
      <c r="M526" s="53"/>
      <c r="N526" s="459" t="s">
        <v>171</v>
      </c>
    </row>
    <row r="527" spans="1:14" s="57" customFormat="1" ht="61.5">
      <c r="A527" s="477"/>
      <c r="B527" s="376" t="s">
        <v>1315</v>
      </c>
      <c r="C527" s="50" t="s">
        <v>1316</v>
      </c>
      <c r="D527" s="68">
        <v>108.4</v>
      </c>
      <c r="E527" s="154">
        <v>174650</v>
      </c>
      <c r="F527" s="11">
        <v>0</v>
      </c>
      <c r="G527" s="11">
        <v>0</v>
      </c>
      <c r="H527" s="154">
        <v>174650</v>
      </c>
      <c r="I527" s="154">
        <v>174650</v>
      </c>
      <c r="J527" s="50"/>
      <c r="K527" s="459" t="s">
        <v>58</v>
      </c>
      <c r="L527" s="56"/>
      <c r="M527" s="484"/>
      <c r="N527" s="459" t="s">
        <v>171</v>
      </c>
    </row>
    <row r="528" spans="1:14" ht="46.5">
      <c r="A528" s="306"/>
      <c r="B528" s="376" t="s">
        <v>1317</v>
      </c>
      <c r="C528" s="50" t="s">
        <v>1175</v>
      </c>
      <c r="D528" s="68">
        <v>108.4</v>
      </c>
      <c r="E528" s="154">
        <v>1467816</v>
      </c>
      <c r="F528" s="11">
        <v>0</v>
      </c>
      <c r="G528" s="11">
        <v>0</v>
      </c>
      <c r="H528" s="154">
        <v>1467816</v>
      </c>
      <c r="I528" s="154">
        <v>1467816</v>
      </c>
      <c r="J528" s="50"/>
      <c r="K528" s="459" t="s">
        <v>58</v>
      </c>
      <c r="L528" s="56"/>
      <c r="M528" s="484"/>
      <c r="N528" s="459" t="s">
        <v>171</v>
      </c>
    </row>
    <row r="529" spans="1:14" ht="61.5">
      <c r="A529" s="355"/>
      <c r="B529" s="376" t="s">
        <v>1318</v>
      </c>
      <c r="C529" s="13" t="s">
        <v>1319</v>
      </c>
      <c r="D529" s="68">
        <v>108.4</v>
      </c>
      <c r="E529" s="154">
        <v>1686258</v>
      </c>
      <c r="F529" s="11">
        <v>0</v>
      </c>
      <c r="G529" s="11">
        <v>0</v>
      </c>
      <c r="H529" s="154">
        <v>1686258</v>
      </c>
      <c r="I529" s="154">
        <v>1686258</v>
      </c>
      <c r="J529" s="13"/>
      <c r="K529" s="459" t="s">
        <v>58</v>
      </c>
      <c r="L529" s="17"/>
      <c r="M529" s="485"/>
      <c r="N529" s="459" t="s">
        <v>171</v>
      </c>
    </row>
    <row r="530" spans="1:14" ht="46.5">
      <c r="A530" s="355"/>
      <c r="B530" s="376" t="s">
        <v>1320</v>
      </c>
      <c r="C530" s="13" t="s">
        <v>1239</v>
      </c>
      <c r="D530" s="68">
        <v>108.4</v>
      </c>
      <c r="E530" s="154">
        <v>4845482</v>
      </c>
      <c r="F530" s="11">
        <v>0</v>
      </c>
      <c r="G530" s="11">
        <v>0</v>
      </c>
      <c r="H530" s="154">
        <v>4845482</v>
      </c>
      <c r="I530" s="154">
        <v>4845482</v>
      </c>
      <c r="J530" s="13"/>
      <c r="K530" s="459" t="s">
        <v>58</v>
      </c>
      <c r="L530" s="17"/>
      <c r="M530" s="485"/>
      <c r="N530" s="459" t="s">
        <v>171</v>
      </c>
    </row>
    <row r="531" spans="1:14" ht="46.5">
      <c r="A531" s="355"/>
      <c r="B531" s="376" t="s">
        <v>1321</v>
      </c>
      <c r="C531" s="13" t="s">
        <v>1322</v>
      </c>
      <c r="D531" s="68">
        <v>108.5</v>
      </c>
      <c r="E531" s="154">
        <v>2315355</v>
      </c>
      <c r="F531" s="11">
        <v>0</v>
      </c>
      <c r="G531" s="11">
        <v>0</v>
      </c>
      <c r="H531" s="154">
        <v>2315355</v>
      </c>
      <c r="I531" s="154">
        <v>2315355</v>
      </c>
      <c r="J531" s="13"/>
      <c r="K531" s="459" t="s">
        <v>58</v>
      </c>
      <c r="L531" s="17"/>
      <c r="M531" s="485"/>
      <c r="N531" s="459" t="s">
        <v>171</v>
      </c>
    </row>
    <row r="532" spans="1:14" ht="61.5">
      <c r="A532" s="475"/>
      <c r="B532" s="376" t="s">
        <v>1323</v>
      </c>
      <c r="C532" s="50" t="s">
        <v>1247</v>
      </c>
      <c r="D532" s="68">
        <v>108.5</v>
      </c>
      <c r="E532" s="154">
        <v>3829749</v>
      </c>
      <c r="F532" s="11">
        <v>0</v>
      </c>
      <c r="G532" s="11">
        <v>0</v>
      </c>
      <c r="H532" s="154">
        <v>3829749</v>
      </c>
      <c r="I532" s="154">
        <v>3829749</v>
      </c>
      <c r="J532" s="50"/>
      <c r="K532" s="459" t="s">
        <v>58</v>
      </c>
      <c r="L532" s="53"/>
      <c r="M532" s="484"/>
      <c r="N532" s="459" t="s">
        <v>171</v>
      </c>
    </row>
    <row r="533" spans="1:14" s="57" customFormat="1" ht="32.25">
      <c r="A533" s="477"/>
      <c r="B533" s="376" t="s">
        <v>1264</v>
      </c>
      <c r="C533" s="13" t="s">
        <v>438</v>
      </c>
      <c r="D533" s="68">
        <v>108.5</v>
      </c>
      <c r="E533" s="154">
        <v>244300</v>
      </c>
      <c r="F533" s="11">
        <v>0</v>
      </c>
      <c r="G533" s="11">
        <v>0</v>
      </c>
      <c r="H533" s="154">
        <v>244300</v>
      </c>
      <c r="I533" s="154">
        <v>244300</v>
      </c>
      <c r="J533" s="50"/>
      <c r="K533" s="459" t="s">
        <v>58</v>
      </c>
      <c r="L533" s="56"/>
      <c r="M533" s="484"/>
      <c r="N533" s="459" t="s">
        <v>171</v>
      </c>
    </row>
    <row r="534" spans="1:14" ht="32.25">
      <c r="A534" s="306"/>
      <c r="B534" s="376" t="s">
        <v>1264</v>
      </c>
      <c r="C534" s="13" t="s">
        <v>438</v>
      </c>
      <c r="D534" s="68">
        <v>108.5</v>
      </c>
      <c r="E534" s="154">
        <v>240900</v>
      </c>
      <c r="F534" s="11">
        <v>0</v>
      </c>
      <c r="G534" s="11">
        <v>0</v>
      </c>
      <c r="H534" s="154">
        <v>240900</v>
      </c>
      <c r="I534" s="154">
        <v>240900</v>
      </c>
      <c r="J534" s="50"/>
      <c r="K534" s="459" t="s">
        <v>58</v>
      </c>
      <c r="L534" s="56"/>
      <c r="M534" s="484"/>
      <c r="N534" s="459" t="s">
        <v>171</v>
      </c>
    </row>
    <row r="535" spans="1:14" ht="46.5">
      <c r="A535" s="306"/>
      <c r="B535" s="376" t="s">
        <v>1324</v>
      </c>
      <c r="C535" s="13" t="s">
        <v>1173</v>
      </c>
      <c r="D535" s="68">
        <v>108.5</v>
      </c>
      <c r="E535" s="154">
        <v>1413483</v>
      </c>
      <c r="F535" s="11">
        <v>0</v>
      </c>
      <c r="G535" s="11">
        <v>0</v>
      </c>
      <c r="H535" s="154">
        <v>1413483</v>
      </c>
      <c r="I535" s="154">
        <v>1413483</v>
      </c>
      <c r="J535" s="50"/>
      <c r="K535" s="459" t="s">
        <v>58</v>
      </c>
      <c r="L535" s="56"/>
      <c r="M535" s="484"/>
      <c r="N535" s="459" t="s">
        <v>171</v>
      </c>
    </row>
    <row r="536" spans="1:14" ht="75.75">
      <c r="A536" s="355"/>
      <c r="B536" s="376" t="s">
        <v>1325</v>
      </c>
      <c r="C536" s="13" t="s">
        <v>1251</v>
      </c>
      <c r="D536" s="68">
        <v>108.5</v>
      </c>
      <c r="E536" s="154">
        <v>3128624</v>
      </c>
      <c r="F536" s="11">
        <v>0</v>
      </c>
      <c r="G536" s="11">
        <v>0</v>
      </c>
      <c r="H536" s="154">
        <v>3128624</v>
      </c>
      <c r="I536" s="154">
        <v>3128624</v>
      </c>
      <c r="J536" s="13"/>
      <c r="K536" s="459" t="s">
        <v>58</v>
      </c>
      <c r="L536" s="17"/>
      <c r="M536" s="485"/>
      <c r="N536" s="459" t="s">
        <v>171</v>
      </c>
    </row>
    <row r="537" spans="1:14" ht="46.5">
      <c r="A537" s="355"/>
      <c r="B537" s="376" t="s">
        <v>1326</v>
      </c>
      <c r="C537" s="13" t="s">
        <v>1327</v>
      </c>
      <c r="D537" s="68">
        <v>108.5</v>
      </c>
      <c r="E537" s="154">
        <v>126000</v>
      </c>
      <c r="F537" s="11">
        <v>0</v>
      </c>
      <c r="G537" s="11">
        <v>0</v>
      </c>
      <c r="H537" s="154">
        <v>126000</v>
      </c>
      <c r="I537" s="154">
        <v>126000</v>
      </c>
      <c r="J537" s="13"/>
      <c r="K537" s="459" t="s">
        <v>58</v>
      </c>
      <c r="L537" s="17"/>
      <c r="M537" s="485"/>
      <c r="N537" s="459" t="s">
        <v>171</v>
      </c>
    </row>
    <row r="538" spans="1:14" ht="75.75">
      <c r="A538" s="355"/>
      <c r="B538" s="376" t="s">
        <v>1328</v>
      </c>
      <c r="C538" s="13" t="s">
        <v>1329</v>
      </c>
      <c r="D538" s="68">
        <v>108.5</v>
      </c>
      <c r="E538" s="154">
        <v>116550</v>
      </c>
      <c r="F538" s="11">
        <v>0</v>
      </c>
      <c r="G538" s="11">
        <v>0</v>
      </c>
      <c r="H538" s="154">
        <v>116550</v>
      </c>
      <c r="I538" s="154">
        <v>116550</v>
      </c>
      <c r="J538" s="13"/>
      <c r="K538" s="459" t="s">
        <v>58</v>
      </c>
      <c r="L538" s="17"/>
      <c r="M538" s="485"/>
      <c r="N538" s="459" t="s">
        <v>171</v>
      </c>
    </row>
    <row r="539" spans="1:14" ht="46.5">
      <c r="A539" s="355"/>
      <c r="B539" s="376" t="s">
        <v>1330</v>
      </c>
      <c r="C539" s="13" t="s">
        <v>1279</v>
      </c>
      <c r="D539" s="68">
        <v>108.5</v>
      </c>
      <c r="E539" s="154">
        <v>1769740</v>
      </c>
      <c r="F539" s="11">
        <v>0</v>
      </c>
      <c r="G539" s="11">
        <v>0</v>
      </c>
      <c r="H539" s="154">
        <v>1769740</v>
      </c>
      <c r="I539" s="154">
        <v>1769740</v>
      </c>
      <c r="J539" s="13"/>
      <c r="K539" s="459" t="s">
        <v>58</v>
      </c>
      <c r="L539" s="17"/>
      <c r="M539" s="485"/>
      <c r="N539" s="459" t="s">
        <v>171</v>
      </c>
    </row>
    <row r="540" spans="1:14" ht="32.25">
      <c r="A540" s="355"/>
      <c r="B540" s="376" t="s">
        <v>1331</v>
      </c>
      <c r="C540" s="13" t="s">
        <v>438</v>
      </c>
      <c r="D540" s="68">
        <v>108.5</v>
      </c>
      <c r="E540" s="154">
        <v>102000</v>
      </c>
      <c r="F540" s="11">
        <v>0</v>
      </c>
      <c r="G540" s="11">
        <v>0</v>
      </c>
      <c r="H540" s="154">
        <v>102000</v>
      </c>
      <c r="I540" s="154">
        <v>102000</v>
      </c>
      <c r="J540" s="13"/>
      <c r="K540" s="459" t="s">
        <v>58</v>
      </c>
      <c r="L540" s="17"/>
      <c r="M540" s="485"/>
      <c r="N540" s="459" t="s">
        <v>171</v>
      </c>
    </row>
    <row r="541" spans="1:14" ht="32.25">
      <c r="A541" s="355"/>
      <c r="B541" s="376" t="s">
        <v>1332</v>
      </c>
      <c r="C541" s="13" t="s">
        <v>1333</v>
      </c>
      <c r="D541" s="68">
        <v>108.5</v>
      </c>
      <c r="E541" s="154">
        <v>500</v>
      </c>
      <c r="F541" s="11">
        <v>0</v>
      </c>
      <c r="G541" s="11">
        <v>0</v>
      </c>
      <c r="H541" s="154">
        <v>500</v>
      </c>
      <c r="I541" s="154">
        <v>500</v>
      </c>
      <c r="J541" s="13"/>
      <c r="K541" s="459" t="s">
        <v>58</v>
      </c>
      <c r="L541" s="17"/>
      <c r="M541" s="485"/>
      <c r="N541" s="459" t="s">
        <v>171</v>
      </c>
    </row>
    <row r="542" spans="1:14" ht="61.5">
      <c r="A542" s="355"/>
      <c r="B542" s="376" t="s">
        <v>1334</v>
      </c>
      <c r="C542" s="13" t="s">
        <v>1285</v>
      </c>
      <c r="D542" s="68">
        <v>108.5</v>
      </c>
      <c r="E542" s="154">
        <v>4593344</v>
      </c>
      <c r="F542" s="11">
        <v>0</v>
      </c>
      <c r="G542" s="11">
        <v>0</v>
      </c>
      <c r="H542" s="154">
        <v>4593344</v>
      </c>
      <c r="I542" s="154">
        <v>4593344</v>
      </c>
      <c r="J542" s="13"/>
      <c r="K542" s="459" t="s">
        <v>58</v>
      </c>
      <c r="L542" s="17"/>
      <c r="M542" s="485"/>
      <c r="N542" s="459" t="s">
        <v>171</v>
      </c>
    </row>
    <row r="543" spans="1:14" ht="61.5">
      <c r="A543" s="355"/>
      <c r="B543" s="376" t="s">
        <v>1335</v>
      </c>
      <c r="C543" s="13" t="s">
        <v>1336</v>
      </c>
      <c r="D543" s="68">
        <v>108.5</v>
      </c>
      <c r="E543" s="154">
        <v>2081139</v>
      </c>
      <c r="F543" s="11">
        <v>0</v>
      </c>
      <c r="G543" s="11">
        <v>0</v>
      </c>
      <c r="H543" s="154">
        <v>2081139</v>
      </c>
      <c r="I543" s="154">
        <v>2081139</v>
      </c>
      <c r="J543" s="13"/>
      <c r="K543" s="459" t="s">
        <v>58</v>
      </c>
      <c r="L543" s="17"/>
      <c r="M543" s="485"/>
      <c r="N543" s="459" t="s">
        <v>171</v>
      </c>
    </row>
    <row r="544" spans="1:14" ht="32.25">
      <c r="A544" s="355"/>
      <c r="B544" s="376" t="s">
        <v>1337</v>
      </c>
      <c r="C544" s="13" t="s">
        <v>438</v>
      </c>
      <c r="D544" s="68">
        <v>108.5</v>
      </c>
      <c r="E544" s="154">
        <v>242200</v>
      </c>
      <c r="F544" s="11">
        <v>0</v>
      </c>
      <c r="G544" s="11">
        <v>0</v>
      </c>
      <c r="H544" s="154">
        <v>242200</v>
      </c>
      <c r="I544" s="154">
        <v>242200</v>
      </c>
      <c r="J544" s="13"/>
      <c r="K544" s="459" t="s">
        <v>58</v>
      </c>
      <c r="L544" s="17"/>
      <c r="M544" s="485"/>
      <c r="N544" s="459" t="s">
        <v>171</v>
      </c>
    </row>
    <row r="545" spans="1:14" ht="32.25">
      <c r="A545" s="355"/>
      <c r="B545" s="376" t="s">
        <v>1338</v>
      </c>
      <c r="C545" s="13" t="s">
        <v>438</v>
      </c>
      <c r="D545" s="68">
        <v>108.5</v>
      </c>
      <c r="E545" s="154">
        <v>255500</v>
      </c>
      <c r="F545" s="11">
        <v>0</v>
      </c>
      <c r="G545" s="11">
        <v>0</v>
      </c>
      <c r="H545" s="154">
        <v>255500</v>
      </c>
      <c r="I545" s="154">
        <v>255500</v>
      </c>
      <c r="J545" s="13"/>
      <c r="K545" s="459" t="s">
        <v>58</v>
      </c>
      <c r="L545" s="17"/>
      <c r="M545" s="485"/>
      <c r="N545" s="459" t="s">
        <v>171</v>
      </c>
    </row>
    <row r="546" spans="1:14" ht="32.25">
      <c r="A546" s="355"/>
      <c r="B546" s="376" t="s">
        <v>1339</v>
      </c>
      <c r="C546" s="13" t="s">
        <v>438</v>
      </c>
      <c r="D546" s="68">
        <v>108.5</v>
      </c>
      <c r="E546" s="154">
        <v>26002626</v>
      </c>
      <c r="F546" s="11">
        <v>0</v>
      </c>
      <c r="G546" s="11">
        <v>0</v>
      </c>
      <c r="H546" s="154">
        <v>26002626</v>
      </c>
      <c r="I546" s="154">
        <v>26002626</v>
      </c>
      <c r="J546" s="13"/>
      <c r="K546" s="459" t="s">
        <v>58</v>
      </c>
      <c r="L546" s="17"/>
      <c r="M546" s="485"/>
      <c r="N546" s="459" t="s">
        <v>171</v>
      </c>
    </row>
    <row r="547" spans="1:14" ht="46.5">
      <c r="A547" s="355"/>
      <c r="B547" s="376" t="s">
        <v>1340</v>
      </c>
      <c r="C547" s="13" t="s">
        <v>438</v>
      </c>
      <c r="D547" s="68">
        <v>108.5</v>
      </c>
      <c r="E547" s="154">
        <v>16500000</v>
      </c>
      <c r="F547" s="11">
        <v>0</v>
      </c>
      <c r="G547" s="11">
        <v>0</v>
      </c>
      <c r="H547" s="154">
        <v>16500000</v>
      </c>
      <c r="I547" s="154">
        <v>16500000</v>
      </c>
      <c r="J547" s="13"/>
      <c r="K547" s="459" t="s">
        <v>58</v>
      </c>
      <c r="L547" s="17"/>
      <c r="M547" s="485"/>
      <c r="N547" s="459" t="s">
        <v>171</v>
      </c>
    </row>
    <row r="548" spans="1:14" ht="32.25">
      <c r="A548" s="475"/>
      <c r="B548" s="376" t="s">
        <v>1341</v>
      </c>
      <c r="C548" s="13" t="s">
        <v>438</v>
      </c>
      <c r="D548" s="68">
        <v>108.5</v>
      </c>
      <c r="E548" s="154">
        <v>4872</v>
      </c>
      <c r="F548" s="11">
        <v>0</v>
      </c>
      <c r="G548" s="11">
        <v>0</v>
      </c>
      <c r="H548" s="154">
        <v>4872</v>
      </c>
      <c r="I548" s="154">
        <v>4872</v>
      </c>
      <c r="J548" s="50"/>
      <c r="K548" s="459" t="s">
        <v>58</v>
      </c>
      <c r="L548" s="53"/>
      <c r="M548" s="484"/>
      <c r="N548" s="459" t="s">
        <v>171</v>
      </c>
    </row>
    <row r="549" spans="1:14" s="57" customFormat="1" ht="46.5">
      <c r="A549" s="477"/>
      <c r="B549" s="376" t="s">
        <v>1342</v>
      </c>
      <c r="C549" s="13" t="s">
        <v>438</v>
      </c>
      <c r="D549" s="68">
        <v>108.5</v>
      </c>
      <c r="E549" s="154">
        <v>4735</v>
      </c>
      <c r="F549" s="11">
        <v>0</v>
      </c>
      <c r="G549" s="11">
        <v>0</v>
      </c>
      <c r="H549" s="154">
        <v>4735</v>
      </c>
      <c r="I549" s="154">
        <v>4735</v>
      </c>
      <c r="J549" s="50"/>
      <c r="K549" s="459" t="s">
        <v>58</v>
      </c>
      <c r="L549" s="56"/>
      <c r="M549" s="484"/>
      <c r="N549" s="459" t="s">
        <v>171</v>
      </c>
    </row>
    <row r="550" spans="1:14" ht="61.5">
      <c r="A550" s="306"/>
      <c r="B550" s="376" t="s">
        <v>1343</v>
      </c>
      <c r="C550" s="50" t="s">
        <v>1164</v>
      </c>
      <c r="D550" s="112">
        <v>108.6</v>
      </c>
      <c r="E550" s="154">
        <v>1345936</v>
      </c>
      <c r="F550" s="11">
        <v>0</v>
      </c>
      <c r="G550" s="11">
        <v>0</v>
      </c>
      <c r="H550" s="154">
        <v>1345936</v>
      </c>
      <c r="I550" s="154">
        <v>1345936</v>
      </c>
      <c r="J550" s="50"/>
      <c r="K550" s="459" t="s">
        <v>58</v>
      </c>
      <c r="L550" s="56"/>
      <c r="M550" s="484"/>
      <c r="N550" s="459" t="s">
        <v>171</v>
      </c>
    </row>
    <row r="551" spans="1:14" ht="46.5">
      <c r="A551" s="355"/>
      <c r="B551" s="376" t="s">
        <v>1344</v>
      </c>
      <c r="C551" s="13" t="s">
        <v>1283</v>
      </c>
      <c r="D551" s="112">
        <v>108.6</v>
      </c>
      <c r="E551" s="154">
        <v>1643285</v>
      </c>
      <c r="F551" s="11">
        <v>0</v>
      </c>
      <c r="G551" s="11">
        <v>0</v>
      </c>
      <c r="H551" s="154">
        <v>1643285</v>
      </c>
      <c r="I551" s="154">
        <v>1643285</v>
      </c>
      <c r="J551" s="13"/>
      <c r="K551" s="459" t="s">
        <v>58</v>
      </c>
      <c r="L551" s="17"/>
      <c r="M551" s="485"/>
      <c r="N551" s="459" t="s">
        <v>171</v>
      </c>
    </row>
    <row r="552" spans="1:14" ht="32.25">
      <c r="A552" s="355"/>
      <c r="B552" s="376" t="s">
        <v>1345</v>
      </c>
      <c r="C552" s="13" t="s">
        <v>1258</v>
      </c>
      <c r="D552" s="112">
        <v>108.6</v>
      </c>
      <c r="E552" s="154">
        <v>800</v>
      </c>
      <c r="F552" s="11">
        <v>0</v>
      </c>
      <c r="G552" s="11">
        <v>0</v>
      </c>
      <c r="H552" s="154">
        <v>800</v>
      </c>
      <c r="I552" s="154">
        <v>800</v>
      </c>
      <c r="J552" s="13"/>
      <c r="K552" s="459" t="s">
        <v>58</v>
      </c>
      <c r="L552" s="17"/>
      <c r="M552" s="485"/>
      <c r="N552" s="459" t="s">
        <v>171</v>
      </c>
    </row>
    <row r="553" spans="1:14" ht="32.25">
      <c r="A553" s="355"/>
      <c r="B553" s="376" t="s">
        <v>1346</v>
      </c>
      <c r="C553" s="13" t="s">
        <v>438</v>
      </c>
      <c r="D553" s="112">
        <v>108.6</v>
      </c>
      <c r="E553" s="154">
        <v>104900</v>
      </c>
      <c r="F553" s="11">
        <v>0</v>
      </c>
      <c r="G553" s="11">
        <v>0</v>
      </c>
      <c r="H553" s="154">
        <v>104900</v>
      </c>
      <c r="I553" s="154">
        <v>104900</v>
      </c>
      <c r="J553" s="13"/>
      <c r="K553" s="459" t="s">
        <v>58</v>
      </c>
      <c r="L553" s="17"/>
      <c r="M553" s="485"/>
      <c r="N553" s="459" t="s">
        <v>171</v>
      </c>
    </row>
    <row r="554" spans="1:14" ht="32.25">
      <c r="A554" s="475"/>
      <c r="B554" s="376" t="s">
        <v>1347</v>
      </c>
      <c r="C554" s="13" t="s">
        <v>438</v>
      </c>
      <c r="D554" s="112">
        <v>108.6</v>
      </c>
      <c r="E554" s="154">
        <v>500</v>
      </c>
      <c r="F554" s="11">
        <v>0</v>
      </c>
      <c r="G554" s="11">
        <v>0</v>
      </c>
      <c r="H554" s="154">
        <v>500</v>
      </c>
      <c r="I554" s="154">
        <v>500</v>
      </c>
      <c r="J554" s="50"/>
      <c r="K554" s="459" t="s">
        <v>58</v>
      </c>
      <c r="L554" s="53"/>
      <c r="M554" s="484"/>
      <c r="N554" s="459" t="s">
        <v>171</v>
      </c>
    </row>
    <row r="555" spans="1:14" s="57" customFormat="1" ht="61.5">
      <c r="A555" s="477"/>
      <c r="B555" s="376" t="s">
        <v>1348</v>
      </c>
      <c r="C555" s="50" t="s">
        <v>1349</v>
      </c>
      <c r="D555" s="112">
        <v>108.6</v>
      </c>
      <c r="E555" s="154">
        <v>1201284</v>
      </c>
      <c r="F555" s="11">
        <v>0</v>
      </c>
      <c r="G555" s="11">
        <v>0</v>
      </c>
      <c r="H555" s="154">
        <v>1201284</v>
      </c>
      <c r="I555" s="154">
        <v>1201284</v>
      </c>
      <c r="J555" s="50"/>
      <c r="K555" s="459" t="s">
        <v>58</v>
      </c>
      <c r="L555" s="56"/>
      <c r="M555" s="484"/>
      <c r="N555" s="459" t="s">
        <v>171</v>
      </c>
    </row>
    <row r="556" spans="1:14" ht="32.25">
      <c r="A556" s="306"/>
      <c r="B556" s="376" t="s">
        <v>1350</v>
      </c>
      <c r="C556" s="13" t="s">
        <v>438</v>
      </c>
      <c r="D556" s="112">
        <v>108.6</v>
      </c>
      <c r="E556" s="154">
        <v>152000</v>
      </c>
      <c r="F556" s="11">
        <v>0</v>
      </c>
      <c r="G556" s="11">
        <v>0</v>
      </c>
      <c r="H556" s="154">
        <v>152000</v>
      </c>
      <c r="I556" s="154">
        <v>152000</v>
      </c>
      <c r="J556" s="50"/>
      <c r="K556" s="459" t="s">
        <v>58</v>
      </c>
      <c r="L556" s="56"/>
      <c r="M556" s="484"/>
      <c r="N556" s="459" t="s">
        <v>171</v>
      </c>
    </row>
    <row r="557" spans="1:14" ht="32.25">
      <c r="A557" s="355"/>
      <c r="B557" s="376" t="s">
        <v>1351</v>
      </c>
      <c r="C557" s="13" t="s">
        <v>438</v>
      </c>
      <c r="D557" s="112">
        <v>108.6</v>
      </c>
      <c r="E557" s="154">
        <v>155600</v>
      </c>
      <c r="F557" s="11">
        <v>0</v>
      </c>
      <c r="G557" s="11">
        <v>0</v>
      </c>
      <c r="H557" s="154">
        <v>155600</v>
      </c>
      <c r="I557" s="154">
        <v>155600</v>
      </c>
      <c r="J557" s="13"/>
      <c r="K557" s="459" t="s">
        <v>58</v>
      </c>
      <c r="L557" s="17"/>
      <c r="M557" s="485"/>
      <c r="N557" s="459" t="s">
        <v>171</v>
      </c>
    </row>
    <row r="558" spans="1:14" ht="32.25">
      <c r="A558" s="355"/>
      <c r="B558" s="376" t="s">
        <v>1352</v>
      </c>
      <c r="C558" s="13" t="s">
        <v>438</v>
      </c>
      <c r="D558" s="112">
        <v>108.6</v>
      </c>
      <c r="E558" s="154">
        <v>-46125</v>
      </c>
      <c r="F558" s="11">
        <v>0</v>
      </c>
      <c r="G558" s="11">
        <v>0</v>
      </c>
      <c r="H558" s="154">
        <v>-46125</v>
      </c>
      <c r="I558" s="154">
        <v>-46125</v>
      </c>
      <c r="J558" s="13"/>
      <c r="K558" s="459" t="s">
        <v>58</v>
      </c>
      <c r="L558" s="17"/>
      <c r="M558" s="485"/>
      <c r="N558" s="459" t="s">
        <v>171</v>
      </c>
    </row>
    <row r="559" spans="1:14" ht="75.75">
      <c r="A559" s="355"/>
      <c r="B559" s="376" t="s">
        <v>1353</v>
      </c>
      <c r="C559" s="13" t="s">
        <v>1354</v>
      </c>
      <c r="D559" s="112">
        <v>108.6</v>
      </c>
      <c r="E559" s="154">
        <v>203695</v>
      </c>
      <c r="F559" s="11">
        <v>0</v>
      </c>
      <c r="G559" s="11">
        <v>0</v>
      </c>
      <c r="H559" s="154">
        <v>203695</v>
      </c>
      <c r="I559" s="154">
        <v>203695</v>
      </c>
      <c r="J559" s="13"/>
      <c r="K559" s="459" t="s">
        <v>58</v>
      </c>
      <c r="L559" s="17"/>
      <c r="M559" s="485"/>
      <c r="N559" s="459" t="s">
        <v>171</v>
      </c>
    </row>
    <row r="560" spans="1:14" ht="46.5">
      <c r="A560" s="475"/>
      <c r="B560" s="376" t="s">
        <v>1355</v>
      </c>
      <c r="C560" s="50" t="s">
        <v>1173</v>
      </c>
      <c r="D560" s="50">
        <v>108.6</v>
      </c>
      <c r="E560" s="154">
        <v>308160</v>
      </c>
      <c r="F560" s="11">
        <v>0</v>
      </c>
      <c r="G560" s="11">
        <v>0</v>
      </c>
      <c r="H560" s="154">
        <v>308160</v>
      </c>
      <c r="I560" s="154">
        <v>308160</v>
      </c>
      <c r="J560" s="50"/>
      <c r="K560" s="459" t="s">
        <v>58</v>
      </c>
      <c r="L560" s="53"/>
      <c r="M560" s="484"/>
      <c r="N560" s="459" t="s">
        <v>171</v>
      </c>
    </row>
    <row r="561" spans="1:14" s="57" customFormat="1" ht="46.5">
      <c r="A561" s="477"/>
      <c r="B561" s="376" t="s">
        <v>1356</v>
      </c>
      <c r="C561" s="50" t="s">
        <v>1241</v>
      </c>
      <c r="D561" s="50">
        <v>108.6</v>
      </c>
      <c r="E561" s="154">
        <v>39240</v>
      </c>
      <c r="F561" s="11">
        <v>0</v>
      </c>
      <c r="G561" s="11">
        <v>0</v>
      </c>
      <c r="H561" s="154">
        <v>39240</v>
      </c>
      <c r="I561" s="154">
        <v>39240</v>
      </c>
      <c r="J561" s="50"/>
      <c r="K561" s="459" t="s">
        <v>58</v>
      </c>
      <c r="L561" s="56"/>
      <c r="M561" s="484"/>
      <c r="N561" s="459" t="s">
        <v>171</v>
      </c>
    </row>
    <row r="562" spans="1:14" ht="75.75">
      <c r="A562" s="306"/>
      <c r="B562" s="376" t="s">
        <v>1357</v>
      </c>
      <c r="C562" s="50" t="s">
        <v>1237</v>
      </c>
      <c r="D562" s="50">
        <v>108.6</v>
      </c>
      <c r="E562" s="154">
        <v>42000</v>
      </c>
      <c r="F562" s="11">
        <v>0</v>
      </c>
      <c r="G562" s="11">
        <v>0</v>
      </c>
      <c r="H562" s="154">
        <v>42000</v>
      </c>
      <c r="I562" s="154">
        <v>42000</v>
      </c>
      <c r="J562" s="50"/>
      <c r="K562" s="459" t="s">
        <v>58</v>
      </c>
      <c r="L562" s="56"/>
      <c r="M562" s="484"/>
      <c r="N562" s="459" t="s">
        <v>171</v>
      </c>
    </row>
    <row r="563" spans="1:14" ht="61.5">
      <c r="A563" s="355"/>
      <c r="B563" s="376" t="s">
        <v>1358</v>
      </c>
      <c r="C563" s="13" t="s">
        <v>1359</v>
      </c>
      <c r="D563" s="50">
        <v>108.6</v>
      </c>
      <c r="E563" s="154">
        <v>94005</v>
      </c>
      <c r="F563" s="11">
        <v>0</v>
      </c>
      <c r="G563" s="11">
        <v>0</v>
      </c>
      <c r="H563" s="154">
        <v>94005</v>
      </c>
      <c r="I563" s="154">
        <v>94005</v>
      </c>
      <c r="J563" s="13"/>
      <c r="K563" s="459" t="s">
        <v>58</v>
      </c>
      <c r="L563" s="17"/>
      <c r="M563" s="485"/>
      <c r="N563" s="459" t="s">
        <v>171</v>
      </c>
    </row>
    <row r="564" spans="1:14" ht="32.25">
      <c r="A564" s="355"/>
      <c r="B564" s="376" t="s">
        <v>1360</v>
      </c>
      <c r="C564" s="13" t="s">
        <v>438</v>
      </c>
      <c r="D564" s="50">
        <v>108.6</v>
      </c>
      <c r="E564" s="154">
        <v>29839914</v>
      </c>
      <c r="F564" s="11">
        <v>0</v>
      </c>
      <c r="G564" s="11">
        <v>0</v>
      </c>
      <c r="H564" s="154">
        <v>29839914</v>
      </c>
      <c r="I564" s="154">
        <v>29839914</v>
      </c>
      <c r="J564" s="13"/>
      <c r="K564" s="459" t="s">
        <v>58</v>
      </c>
      <c r="L564" s="17"/>
      <c r="M564" s="485"/>
      <c r="N564" s="459" t="s">
        <v>171</v>
      </c>
    </row>
    <row r="565" spans="1:14" ht="46.5">
      <c r="A565" s="355"/>
      <c r="B565" s="376" t="s">
        <v>1361</v>
      </c>
      <c r="C565" s="13" t="s">
        <v>438</v>
      </c>
      <c r="D565" s="50">
        <v>108.6</v>
      </c>
      <c r="E565" s="154">
        <v>16500000</v>
      </c>
      <c r="F565" s="11">
        <v>0</v>
      </c>
      <c r="G565" s="11">
        <v>0</v>
      </c>
      <c r="H565" s="154">
        <v>16500000</v>
      </c>
      <c r="I565" s="154">
        <v>16500000</v>
      </c>
      <c r="J565" s="13"/>
      <c r="K565" s="459" t="s">
        <v>58</v>
      </c>
      <c r="L565" s="17"/>
      <c r="M565" s="485"/>
      <c r="N565" s="459" t="s">
        <v>171</v>
      </c>
    </row>
    <row r="566" spans="1:14" ht="32.25">
      <c r="A566" s="355"/>
      <c r="B566" s="376" t="s">
        <v>1362</v>
      </c>
      <c r="C566" s="13" t="s">
        <v>438</v>
      </c>
      <c r="D566" s="50">
        <v>108.6</v>
      </c>
      <c r="E566" s="154">
        <v>4872</v>
      </c>
      <c r="F566" s="11">
        <v>0</v>
      </c>
      <c r="G566" s="11">
        <v>0</v>
      </c>
      <c r="H566" s="154">
        <v>4872</v>
      </c>
      <c r="I566" s="154">
        <v>4872</v>
      </c>
      <c r="J566" s="13"/>
      <c r="K566" s="459" t="s">
        <v>58</v>
      </c>
      <c r="L566" s="17"/>
      <c r="M566" s="485"/>
      <c r="N566" s="459" t="s">
        <v>171</v>
      </c>
    </row>
    <row r="567" spans="1:14" ht="46.5">
      <c r="A567" s="355"/>
      <c r="B567" s="376" t="s">
        <v>1363</v>
      </c>
      <c r="C567" s="13" t="s">
        <v>1179</v>
      </c>
      <c r="D567" s="50">
        <v>108.6</v>
      </c>
      <c r="E567" s="154">
        <v>1352802</v>
      </c>
      <c r="F567" s="11">
        <v>0</v>
      </c>
      <c r="G567" s="11">
        <v>0</v>
      </c>
      <c r="H567" s="154">
        <v>1352802</v>
      </c>
      <c r="I567" s="154">
        <v>1352802</v>
      </c>
      <c r="J567" s="13"/>
      <c r="K567" s="459" t="s">
        <v>58</v>
      </c>
      <c r="L567" s="17"/>
      <c r="M567" s="485"/>
      <c r="N567" s="459" t="s">
        <v>171</v>
      </c>
    </row>
    <row r="568" spans="1:14" ht="32.25">
      <c r="A568" s="355"/>
      <c r="B568" s="376" t="s">
        <v>1364</v>
      </c>
      <c r="C568" s="13" t="s">
        <v>1365</v>
      </c>
      <c r="D568" s="36">
        <v>108.4</v>
      </c>
      <c r="E568" s="154">
        <v>3000</v>
      </c>
      <c r="F568" s="11">
        <v>0</v>
      </c>
      <c r="G568" s="11">
        <v>0</v>
      </c>
      <c r="H568" s="154">
        <v>3000</v>
      </c>
      <c r="I568" s="154">
        <v>3000</v>
      </c>
      <c r="J568" s="13"/>
      <c r="K568" s="459" t="s">
        <v>58</v>
      </c>
      <c r="L568" s="17"/>
      <c r="M568" s="485"/>
      <c r="N568" s="459" t="s">
        <v>171</v>
      </c>
    </row>
    <row r="569" spans="1:14" ht="75.75">
      <c r="A569" s="355"/>
      <c r="B569" s="376" t="s">
        <v>1366</v>
      </c>
      <c r="C569" s="13" t="s">
        <v>438</v>
      </c>
      <c r="D569" s="36">
        <v>108.5</v>
      </c>
      <c r="E569" s="154">
        <v>1216</v>
      </c>
      <c r="F569" s="11">
        <v>0</v>
      </c>
      <c r="G569" s="11">
        <v>0</v>
      </c>
      <c r="H569" s="154">
        <v>1216</v>
      </c>
      <c r="I569" s="154">
        <v>1216</v>
      </c>
      <c r="J569" s="13"/>
      <c r="K569" s="459" t="s">
        <v>58</v>
      </c>
      <c r="L569" s="17"/>
      <c r="M569" s="485"/>
      <c r="N569" s="459" t="s">
        <v>171</v>
      </c>
    </row>
    <row r="570" spans="1:14" s="262" customFormat="1" ht="17.25">
      <c r="A570" s="102" t="s">
        <v>50</v>
      </c>
      <c r="B570" s="486"/>
      <c r="C570" s="129"/>
      <c r="D570" s="487"/>
      <c r="E570" s="488">
        <f>SUM(E463:E569)</f>
        <v>214703474</v>
      </c>
      <c r="F570" s="488">
        <f>SUM(F463:F569)</f>
        <v>0</v>
      </c>
      <c r="G570" s="488">
        <f>SUM(G463:G569)</f>
        <v>0</v>
      </c>
      <c r="H570" s="488">
        <f>SUM(H463:H569)</f>
        <v>214703474</v>
      </c>
      <c r="I570" s="488">
        <f>SUM(I463:I569)</f>
        <v>214703474</v>
      </c>
      <c r="J570" s="129"/>
      <c r="K570" s="489"/>
      <c r="L570" s="490"/>
      <c r="M570" s="474"/>
      <c r="N570" s="472"/>
    </row>
    <row r="571" spans="1:14" s="163" customFormat="1" ht="61.5">
      <c r="A571" s="491" t="s">
        <v>1367</v>
      </c>
      <c r="B571" s="356" t="s">
        <v>1368</v>
      </c>
      <c r="C571" s="405" t="s">
        <v>1369</v>
      </c>
      <c r="D571" s="68">
        <v>108.2</v>
      </c>
      <c r="E571" s="492">
        <v>67250</v>
      </c>
      <c r="F571" s="493">
        <v>0</v>
      </c>
      <c r="G571" s="493">
        <v>0</v>
      </c>
      <c r="H571" s="312">
        <f>SUM(E571:G571)</f>
        <v>67250</v>
      </c>
      <c r="I571" s="494">
        <f>E571</f>
        <v>67250</v>
      </c>
      <c r="J571" s="266"/>
      <c r="K571" s="50" t="s">
        <v>58</v>
      </c>
      <c r="L571" s="266"/>
      <c r="M571" s="367"/>
      <c r="N571" s="367" t="s">
        <v>427</v>
      </c>
    </row>
    <row r="572" spans="1:14" s="163" customFormat="1" ht="32.25">
      <c r="A572" s="66"/>
      <c r="B572" s="392" t="s">
        <v>1370</v>
      </c>
      <c r="C572" s="101" t="s">
        <v>1371</v>
      </c>
      <c r="D572" s="68">
        <v>108.2</v>
      </c>
      <c r="E572" s="154">
        <v>203773</v>
      </c>
      <c r="F572" s="73">
        <v>0</v>
      </c>
      <c r="G572" s="73">
        <v>0</v>
      </c>
      <c r="H572" s="154">
        <v>203773</v>
      </c>
      <c r="I572" s="154">
        <v>203773</v>
      </c>
      <c r="J572" s="66"/>
      <c r="K572" s="70" t="s">
        <v>58</v>
      </c>
      <c r="L572" s="143"/>
      <c r="M572" s="145"/>
      <c r="N572" s="70" t="s">
        <v>171</v>
      </c>
    </row>
    <row r="573" spans="1:14" s="163" customFormat="1" ht="32.25">
      <c r="A573" s="66"/>
      <c r="B573" s="392" t="s">
        <v>1372</v>
      </c>
      <c r="C573" s="101" t="s">
        <v>1373</v>
      </c>
      <c r="D573" s="68">
        <v>108.3</v>
      </c>
      <c r="E573" s="154">
        <v>240447</v>
      </c>
      <c r="F573" s="73">
        <v>0</v>
      </c>
      <c r="G573" s="73">
        <v>0</v>
      </c>
      <c r="H573" s="154">
        <v>240447</v>
      </c>
      <c r="I573" s="154">
        <v>240447</v>
      </c>
      <c r="J573" s="66"/>
      <c r="K573" s="70" t="s">
        <v>58</v>
      </c>
      <c r="L573" s="143"/>
      <c r="M573" s="145"/>
      <c r="N573" s="70" t="s">
        <v>171</v>
      </c>
    </row>
    <row r="574" spans="1:14" s="163" customFormat="1" ht="32.25">
      <c r="A574" s="66"/>
      <c r="B574" s="392" t="s">
        <v>1374</v>
      </c>
      <c r="C574" s="101" t="s">
        <v>1375</v>
      </c>
      <c r="D574" s="68">
        <v>108.3</v>
      </c>
      <c r="E574" s="154">
        <v>170490</v>
      </c>
      <c r="F574" s="73">
        <v>0</v>
      </c>
      <c r="G574" s="73">
        <v>0</v>
      </c>
      <c r="H574" s="154">
        <v>170490</v>
      </c>
      <c r="I574" s="154">
        <v>170490</v>
      </c>
      <c r="J574" s="66"/>
      <c r="K574" s="70" t="s">
        <v>58</v>
      </c>
      <c r="L574" s="143"/>
      <c r="M574" s="145"/>
      <c r="N574" s="70" t="s">
        <v>171</v>
      </c>
    </row>
    <row r="575" spans="1:14" s="163" customFormat="1" ht="32.25">
      <c r="A575" s="66"/>
      <c r="B575" s="392" t="s">
        <v>1376</v>
      </c>
      <c r="C575" s="101" t="s">
        <v>1377</v>
      </c>
      <c r="D575" s="68">
        <v>108.3</v>
      </c>
      <c r="E575" s="154">
        <v>333061</v>
      </c>
      <c r="F575" s="73">
        <v>0</v>
      </c>
      <c r="G575" s="73">
        <v>0</v>
      </c>
      <c r="H575" s="154">
        <v>333061</v>
      </c>
      <c r="I575" s="154">
        <v>333061</v>
      </c>
      <c r="J575" s="66"/>
      <c r="K575" s="70" t="s">
        <v>58</v>
      </c>
      <c r="L575" s="143"/>
      <c r="M575" s="145"/>
      <c r="N575" s="70" t="s">
        <v>171</v>
      </c>
    </row>
    <row r="576" spans="1:14" s="163" customFormat="1" ht="32.25">
      <c r="A576" s="66"/>
      <c r="B576" s="392" t="s">
        <v>1378</v>
      </c>
      <c r="C576" s="101" t="s">
        <v>1379</v>
      </c>
      <c r="D576" s="68">
        <v>108.4</v>
      </c>
      <c r="E576" s="154">
        <v>279289</v>
      </c>
      <c r="F576" s="73">
        <v>0</v>
      </c>
      <c r="G576" s="73">
        <v>0</v>
      </c>
      <c r="H576" s="154">
        <v>279289</v>
      </c>
      <c r="I576" s="154">
        <v>279289</v>
      </c>
      <c r="J576" s="66"/>
      <c r="K576" s="70" t="s">
        <v>58</v>
      </c>
      <c r="L576" s="143"/>
      <c r="M576" s="145"/>
      <c r="N576" s="70" t="s">
        <v>171</v>
      </c>
    </row>
    <row r="577" spans="1:14" s="163" customFormat="1" ht="61.5">
      <c r="A577" s="66"/>
      <c r="B577" s="392" t="s">
        <v>1380</v>
      </c>
      <c r="C577" s="101" t="s">
        <v>1381</v>
      </c>
      <c r="D577" s="68">
        <v>108.5</v>
      </c>
      <c r="E577" s="154">
        <v>347170</v>
      </c>
      <c r="F577" s="73">
        <v>0</v>
      </c>
      <c r="G577" s="73">
        <v>0</v>
      </c>
      <c r="H577" s="154">
        <v>347170</v>
      </c>
      <c r="I577" s="154">
        <v>347170</v>
      </c>
      <c r="J577" s="66"/>
      <c r="K577" s="70" t="s">
        <v>58</v>
      </c>
      <c r="L577" s="143"/>
      <c r="M577" s="145"/>
      <c r="N577" s="70" t="s">
        <v>171</v>
      </c>
    </row>
    <row r="578" spans="1:14" s="163" customFormat="1" ht="61.5">
      <c r="A578" s="66"/>
      <c r="B578" s="392" t="s">
        <v>1382</v>
      </c>
      <c r="C578" s="101" t="s">
        <v>1383</v>
      </c>
      <c r="D578" s="68">
        <v>108.5</v>
      </c>
      <c r="E578" s="154">
        <v>510552</v>
      </c>
      <c r="F578" s="73">
        <v>0</v>
      </c>
      <c r="G578" s="73">
        <v>0</v>
      </c>
      <c r="H578" s="154">
        <v>510552</v>
      </c>
      <c r="I578" s="154">
        <v>510552</v>
      </c>
      <c r="J578" s="66"/>
      <c r="K578" s="70" t="s">
        <v>58</v>
      </c>
      <c r="L578" s="143"/>
      <c r="M578" s="145"/>
      <c r="N578" s="70" t="s">
        <v>171</v>
      </c>
    </row>
    <row r="579" spans="1:14" s="163" customFormat="1" ht="32.25">
      <c r="A579" s="66"/>
      <c r="B579" s="392" t="s">
        <v>1384</v>
      </c>
      <c r="C579" s="101" t="s">
        <v>1385</v>
      </c>
      <c r="D579" s="68">
        <v>108.5</v>
      </c>
      <c r="E579" s="154">
        <v>252610</v>
      </c>
      <c r="F579" s="73">
        <v>0</v>
      </c>
      <c r="G579" s="73">
        <v>0</v>
      </c>
      <c r="H579" s="154">
        <v>252610</v>
      </c>
      <c r="I579" s="154">
        <v>252610</v>
      </c>
      <c r="J579" s="66"/>
      <c r="K579" s="70" t="s">
        <v>58</v>
      </c>
      <c r="L579" s="143"/>
      <c r="M579" s="145"/>
      <c r="N579" s="70" t="s">
        <v>171</v>
      </c>
    </row>
    <row r="580" spans="1:14" s="163" customFormat="1" ht="114.75" customHeight="1">
      <c r="A580" s="66"/>
      <c r="B580" s="392" t="s">
        <v>1386</v>
      </c>
      <c r="C580" s="101" t="s">
        <v>1387</v>
      </c>
      <c r="D580" s="68">
        <v>108.5</v>
      </c>
      <c r="E580" s="154">
        <v>347306</v>
      </c>
      <c r="F580" s="73">
        <v>0</v>
      </c>
      <c r="G580" s="73">
        <v>0</v>
      </c>
      <c r="H580" s="154">
        <v>347306</v>
      </c>
      <c r="I580" s="154">
        <v>347306</v>
      </c>
      <c r="J580" s="66"/>
      <c r="K580" s="70" t="s">
        <v>58</v>
      </c>
      <c r="L580" s="143"/>
      <c r="M580" s="145"/>
      <c r="N580" s="70" t="s">
        <v>171</v>
      </c>
    </row>
    <row r="581" spans="1:14" s="163" customFormat="1" ht="46.5">
      <c r="A581" s="66"/>
      <c r="B581" s="392" t="s">
        <v>1388</v>
      </c>
      <c r="C581" s="101" t="s">
        <v>1389</v>
      </c>
      <c r="D581" s="68">
        <v>108.5</v>
      </c>
      <c r="E581" s="154">
        <v>465000</v>
      </c>
      <c r="F581" s="73">
        <v>0</v>
      </c>
      <c r="G581" s="73">
        <v>0</v>
      </c>
      <c r="H581" s="154">
        <v>465000</v>
      </c>
      <c r="I581" s="154">
        <v>465000</v>
      </c>
      <c r="J581" s="66"/>
      <c r="K581" s="70" t="s">
        <v>58</v>
      </c>
      <c r="L581" s="143"/>
      <c r="M581" s="145"/>
      <c r="N581" s="70" t="s">
        <v>171</v>
      </c>
    </row>
    <row r="582" spans="1:14" s="163" customFormat="1" ht="32.25">
      <c r="A582" s="66"/>
      <c r="B582" s="392" t="s">
        <v>1390</v>
      </c>
      <c r="C582" s="101" t="s">
        <v>1391</v>
      </c>
      <c r="D582" s="68">
        <v>108.5</v>
      </c>
      <c r="E582" s="154">
        <v>177921</v>
      </c>
      <c r="F582" s="73">
        <v>0</v>
      </c>
      <c r="G582" s="73">
        <v>0</v>
      </c>
      <c r="H582" s="154">
        <v>177921</v>
      </c>
      <c r="I582" s="154">
        <v>177921</v>
      </c>
      <c r="J582" s="66"/>
      <c r="K582" s="70" t="s">
        <v>58</v>
      </c>
      <c r="L582" s="143"/>
      <c r="M582" s="145"/>
      <c r="N582" s="70" t="s">
        <v>171</v>
      </c>
    </row>
    <row r="583" spans="1:14" s="163" customFormat="1" ht="32.25">
      <c r="A583" s="66"/>
      <c r="B583" s="392" t="s">
        <v>1392</v>
      </c>
      <c r="C583" s="101" t="s">
        <v>1393</v>
      </c>
      <c r="D583" s="68">
        <v>108.5</v>
      </c>
      <c r="E583" s="154">
        <v>10245</v>
      </c>
      <c r="F583" s="73">
        <v>0</v>
      </c>
      <c r="G583" s="73">
        <v>0</v>
      </c>
      <c r="H583" s="154">
        <v>10245</v>
      </c>
      <c r="I583" s="154">
        <v>10245</v>
      </c>
      <c r="J583" s="66"/>
      <c r="K583" s="70" t="s">
        <v>58</v>
      </c>
      <c r="L583" s="143"/>
      <c r="M583" s="145"/>
      <c r="N583" s="70" t="s">
        <v>171</v>
      </c>
    </row>
    <row r="584" spans="1:14" s="163" customFormat="1" ht="61.5">
      <c r="A584" s="66"/>
      <c r="B584" s="392" t="s">
        <v>1394</v>
      </c>
      <c r="C584" s="101" t="s">
        <v>1319</v>
      </c>
      <c r="D584" s="68">
        <v>108.6</v>
      </c>
      <c r="E584" s="154">
        <v>18000</v>
      </c>
      <c r="F584" s="73">
        <v>0</v>
      </c>
      <c r="G584" s="73">
        <v>0</v>
      </c>
      <c r="H584" s="154">
        <v>18000</v>
      </c>
      <c r="I584" s="154">
        <v>18000</v>
      </c>
      <c r="J584" s="66"/>
      <c r="K584" s="70" t="s">
        <v>58</v>
      </c>
      <c r="L584" s="143"/>
      <c r="M584" s="145"/>
      <c r="N584" s="70" t="s">
        <v>171</v>
      </c>
    </row>
    <row r="585" spans="1:14" s="163" customFormat="1" ht="32.25">
      <c r="A585" s="66"/>
      <c r="B585" s="392" t="s">
        <v>1395</v>
      </c>
      <c r="C585" s="101" t="s">
        <v>1396</v>
      </c>
      <c r="D585" s="68">
        <v>108.6</v>
      </c>
      <c r="E585" s="154">
        <v>34150</v>
      </c>
      <c r="F585" s="73">
        <v>0</v>
      </c>
      <c r="G585" s="73">
        <v>0</v>
      </c>
      <c r="H585" s="154">
        <v>34150</v>
      </c>
      <c r="I585" s="154">
        <v>34150</v>
      </c>
      <c r="J585" s="66"/>
      <c r="K585" s="70" t="s">
        <v>58</v>
      </c>
      <c r="L585" s="143"/>
      <c r="M585" s="145"/>
      <c r="N585" s="70" t="s">
        <v>171</v>
      </c>
    </row>
    <row r="586" spans="1:14" s="163" customFormat="1" ht="61.5">
      <c r="A586" s="66"/>
      <c r="B586" s="392" t="s">
        <v>1397</v>
      </c>
      <c r="C586" s="101" t="s">
        <v>1398</v>
      </c>
      <c r="D586" s="68">
        <v>108.6</v>
      </c>
      <c r="E586" s="154">
        <v>417799</v>
      </c>
      <c r="F586" s="73">
        <v>0</v>
      </c>
      <c r="G586" s="73">
        <v>0</v>
      </c>
      <c r="H586" s="154">
        <v>417799</v>
      </c>
      <c r="I586" s="154">
        <v>417799</v>
      </c>
      <c r="J586" s="66"/>
      <c r="K586" s="70" t="s">
        <v>58</v>
      </c>
      <c r="L586" s="143"/>
      <c r="M586" s="145"/>
      <c r="N586" s="70" t="s">
        <v>171</v>
      </c>
    </row>
    <row r="587" spans="1:14" s="163" customFormat="1" ht="75.75">
      <c r="A587" s="66"/>
      <c r="B587" s="392" t="s">
        <v>1399</v>
      </c>
      <c r="C587" s="101" t="s">
        <v>1400</v>
      </c>
      <c r="D587" s="68">
        <v>108.6</v>
      </c>
      <c r="E587" s="154">
        <v>370701</v>
      </c>
      <c r="F587" s="73">
        <v>0</v>
      </c>
      <c r="G587" s="73">
        <v>0</v>
      </c>
      <c r="H587" s="154">
        <v>370701</v>
      </c>
      <c r="I587" s="154">
        <v>370701</v>
      </c>
      <c r="J587" s="66"/>
      <c r="K587" s="70" t="s">
        <v>58</v>
      </c>
      <c r="L587" s="143"/>
      <c r="M587" s="145"/>
      <c r="N587" s="70" t="s">
        <v>171</v>
      </c>
    </row>
    <row r="588" spans="1:14" s="163" customFormat="1" ht="114.75" customHeight="1">
      <c r="A588" s="66"/>
      <c r="B588" s="392" t="s">
        <v>1401</v>
      </c>
      <c r="C588" s="101" t="s">
        <v>1402</v>
      </c>
      <c r="D588" s="68">
        <v>108.6</v>
      </c>
      <c r="E588" s="154">
        <v>398492</v>
      </c>
      <c r="F588" s="73">
        <v>0</v>
      </c>
      <c r="G588" s="73">
        <v>0</v>
      </c>
      <c r="H588" s="154">
        <v>398492</v>
      </c>
      <c r="I588" s="154">
        <v>398492</v>
      </c>
      <c r="J588" s="66"/>
      <c r="K588" s="70" t="s">
        <v>58</v>
      </c>
      <c r="L588" s="143"/>
      <c r="M588" s="145"/>
      <c r="N588" s="70" t="s">
        <v>171</v>
      </c>
    </row>
    <row r="589" spans="1:14" s="163" customFormat="1" ht="61.5">
      <c r="A589" s="66"/>
      <c r="B589" s="392" t="s">
        <v>1403</v>
      </c>
      <c r="C589" s="101" t="s">
        <v>1404</v>
      </c>
      <c r="D589" s="68">
        <v>108.6</v>
      </c>
      <c r="E589" s="154">
        <v>281316</v>
      </c>
      <c r="F589" s="73">
        <v>0</v>
      </c>
      <c r="G589" s="73">
        <v>0</v>
      </c>
      <c r="H589" s="154">
        <v>281316</v>
      </c>
      <c r="I589" s="154">
        <v>281316</v>
      </c>
      <c r="J589" s="66"/>
      <c r="K589" s="70" t="s">
        <v>58</v>
      </c>
      <c r="L589" s="143"/>
      <c r="M589" s="145"/>
      <c r="N589" s="70" t="s">
        <v>171</v>
      </c>
    </row>
    <row r="590" spans="1:14" s="163" customFormat="1" ht="32.25">
      <c r="A590" s="66"/>
      <c r="B590" s="392" t="s">
        <v>1405</v>
      </c>
      <c r="C590" s="101" t="s">
        <v>1406</v>
      </c>
      <c r="D590" s="68">
        <v>108.6</v>
      </c>
      <c r="E590" s="154">
        <v>120009</v>
      </c>
      <c r="F590" s="73">
        <v>0</v>
      </c>
      <c r="G590" s="73">
        <v>0</v>
      </c>
      <c r="H590" s="154">
        <v>120009</v>
      </c>
      <c r="I590" s="154">
        <v>120009</v>
      </c>
      <c r="J590" s="66"/>
      <c r="K590" s="70" t="s">
        <v>58</v>
      </c>
      <c r="L590" s="143"/>
      <c r="M590" s="145"/>
      <c r="N590" s="70" t="s">
        <v>171</v>
      </c>
    </row>
    <row r="591" spans="1:14" s="163" customFormat="1" ht="32.25">
      <c r="A591" s="66"/>
      <c r="B591" s="392" t="s">
        <v>1407</v>
      </c>
      <c r="C591" s="101" t="s">
        <v>1408</v>
      </c>
      <c r="D591" s="68">
        <v>108.6</v>
      </c>
      <c r="E591" s="154">
        <v>105580</v>
      </c>
      <c r="F591" s="73">
        <v>0</v>
      </c>
      <c r="G591" s="73">
        <v>0</v>
      </c>
      <c r="H591" s="154">
        <v>105580</v>
      </c>
      <c r="I591" s="154">
        <v>105580</v>
      </c>
      <c r="J591" s="66"/>
      <c r="K591" s="70" t="s">
        <v>58</v>
      </c>
      <c r="L591" s="143"/>
      <c r="M591" s="145"/>
      <c r="N591" s="70" t="s">
        <v>171</v>
      </c>
    </row>
    <row r="592" spans="1:14" s="163" customFormat="1" ht="46.5">
      <c r="A592" s="66"/>
      <c r="B592" s="392" t="s">
        <v>1409</v>
      </c>
      <c r="C592" s="101" t="s">
        <v>1173</v>
      </c>
      <c r="D592" s="68" t="s">
        <v>1410</v>
      </c>
      <c r="E592" s="154">
        <v>500000</v>
      </c>
      <c r="F592" s="73">
        <v>0</v>
      </c>
      <c r="G592" s="73">
        <v>0</v>
      </c>
      <c r="H592" s="154">
        <v>500000</v>
      </c>
      <c r="I592" s="154">
        <v>500000</v>
      </c>
      <c r="J592" s="66"/>
      <c r="K592" s="70" t="s">
        <v>58</v>
      </c>
      <c r="L592" s="143"/>
      <c r="M592" s="145"/>
      <c r="N592" s="70" t="s">
        <v>171</v>
      </c>
    </row>
    <row r="593" spans="1:14" s="163" customFormat="1" ht="114.75" customHeight="1">
      <c r="A593" s="66"/>
      <c r="B593" s="392" t="s">
        <v>1411</v>
      </c>
      <c r="C593" s="101" t="s">
        <v>1241</v>
      </c>
      <c r="D593" s="68" t="s">
        <v>1412</v>
      </c>
      <c r="E593" s="154">
        <v>42000</v>
      </c>
      <c r="F593" s="73">
        <v>0</v>
      </c>
      <c r="G593" s="73">
        <v>0</v>
      </c>
      <c r="H593" s="154">
        <v>42000</v>
      </c>
      <c r="I593" s="154">
        <v>42000</v>
      </c>
      <c r="J593" s="66"/>
      <c r="K593" s="70" t="s">
        <v>58</v>
      </c>
      <c r="L593" s="143"/>
      <c r="M593" s="145"/>
      <c r="N593" s="70" t="s">
        <v>171</v>
      </c>
    </row>
    <row r="594" spans="1:14" s="163" customFormat="1" ht="46.5">
      <c r="A594" s="66"/>
      <c r="B594" s="392" t="s">
        <v>1413</v>
      </c>
      <c r="C594" s="101" t="s">
        <v>1414</v>
      </c>
      <c r="D594" s="68" t="s">
        <v>1415</v>
      </c>
      <c r="E594" s="154">
        <v>1206660</v>
      </c>
      <c r="F594" s="73">
        <v>0</v>
      </c>
      <c r="G594" s="73">
        <v>0</v>
      </c>
      <c r="H594" s="154">
        <v>1206660</v>
      </c>
      <c r="I594" s="154">
        <v>1206660</v>
      </c>
      <c r="J594" s="66"/>
      <c r="K594" s="70" t="s">
        <v>58</v>
      </c>
      <c r="L594" s="143"/>
      <c r="M594" s="145"/>
      <c r="N594" s="70" t="s">
        <v>171</v>
      </c>
    </row>
    <row r="595" spans="1:14" s="163" customFormat="1" ht="46.5">
      <c r="A595" s="66"/>
      <c r="B595" s="392" t="s">
        <v>1416</v>
      </c>
      <c r="C595" s="101" t="s">
        <v>1231</v>
      </c>
      <c r="D595" s="68" t="s">
        <v>1415</v>
      </c>
      <c r="E595" s="154">
        <v>2104830</v>
      </c>
      <c r="F595" s="73">
        <v>0</v>
      </c>
      <c r="G595" s="73">
        <v>0</v>
      </c>
      <c r="H595" s="154">
        <v>2104830</v>
      </c>
      <c r="I595" s="154">
        <v>2104830</v>
      </c>
      <c r="J595" s="66"/>
      <c r="K595" s="70" t="s">
        <v>58</v>
      </c>
      <c r="L595" s="143"/>
      <c r="M595" s="145"/>
      <c r="N595" s="70" t="s">
        <v>171</v>
      </c>
    </row>
    <row r="596" spans="1:14" s="163" customFormat="1" ht="46.5">
      <c r="A596" s="66"/>
      <c r="B596" s="392" t="s">
        <v>1417</v>
      </c>
      <c r="C596" s="101" t="s">
        <v>1418</v>
      </c>
      <c r="D596" s="68" t="s">
        <v>1419</v>
      </c>
      <c r="E596" s="154">
        <v>42840</v>
      </c>
      <c r="F596" s="73">
        <v>0</v>
      </c>
      <c r="G596" s="73">
        <v>0</v>
      </c>
      <c r="H596" s="154">
        <v>42840</v>
      </c>
      <c r="I596" s="154">
        <v>42840</v>
      </c>
      <c r="J596" s="66"/>
      <c r="K596" s="70" t="s">
        <v>58</v>
      </c>
      <c r="L596" s="143"/>
      <c r="M596" s="145"/>
      <c r="N596" s="70" t="s">
        <v>171</v>
      </c>
    </row>
    <row r="597" spans="1:14" s="163" customFormat="1" ht="46.5">
      <c r="A597" s="66"/>
      <c r="B597" s="392" t="s">
        <v>1420</v>
      </c>
      <c r="C597" s="101" t="s">
        <v>1421</v>
      </c>
      <c r="D597" s="68" t="s">
        <v>1419</v>
      </c>
      <c r="E597" s="154">
        <v>53550</v>
      </c>
      <c r="F597" s="73">
        <v>0</v>
      </c>
      <c r="G597" s="73">
        <v>0</v>
      </c>
      <c r="H597" s="154">
        <v>53550</v>
      </c>
      <c r="I597" s="154">
        <v>53550</v>
      </c>
      <c r="J597" s="66"/>
      <c r="K597" s="70" t="s">
        <v>58</v>
      </c>
      <c r="L597" s="143"/>
      <c r="M597" s="145"/>
      <c r="N597" s="70" t="s">
        <v>171</v>
      </c>
    </row>
    <row r="598" spans="1:14" s="163" customFormat="1" ht="61.5">
      <c r="A598" s="66"/>
      <c r="B598" s="392" t="s">
        <v>1422</v>
      </c>
      <c r="C598" s="101" t="s">
        <v>1423</v>
      </c>
      <c r="D598" s="68" t="s">
        <v>1419</v>
      </c>
      <c r="E598" s="154">
        <v>229950</v>
      </c>
      <c r="F598" s="73">
        <v>0</v>
      </c>
      <c r="G598" s="73">
        <v>0</v>
      </c>
      <c r="H598" s="154">
        <v>229950</v>
      </c>
      <c r="I598" s="154">
        <v>229950</v>
      </c>
      <c r="J598" s="66"/>
      <c r="K598" s="70" t="s">
        <v>58</v>
      </c>
      <c r="L598" s="143"/>
      <c r="M598" s="145"/>
      <c r="N598" s="70" t="s">
        <v>171</v>
      </c>
    </row>
    <row r="599" spans="1:14" s="163" customFormat="1" ht="46.5">
      <c r="A599" s="66"/>
      <c r="B599" s="392" t="s">
        <v>1424</v>
      </c>
      <c r="C599" s="101" t="s">
        <v>1425</v>
      </c>
      <c r="D599" s="68" t="s">
        <v>1426</v>
      </c>
      <c r="E599" s="154">
        <v>152649</v>
      </c>
      <c r="F599" s="73">
        <v>0</v>
      </c>
      <c r="G599" s="73">
        <v>0</v>
      </c>
      <c r="H599" s="154">
        <v>152649</v>
      </c>
      <c r="I599" s="154">
        <v>152649</v>
      </c>
      <c r="J599" s="66"/>
      <c r="K599" s="70" t="s">
        <v>58</v>
      </c>
      <c r="L599" s="143"/>
      <c r="M599" s="145"/>
      <c r="N599" s="70" t="s">
        <v>171</v>
      </c>
    </row>
    <row r="600" spans="1:14" s="163" customFormat="1" ht="46.5">
      <c r="A600" s="66"/>
      <c r="B600" s="392" t="s">
        <v>1427</v>
      </c>
      <c r="C600" s="101" t="s">
        <v>1428</v>
      </c>
      <c r="D600" s="68" t="s">
        <v>1429</v>
      </c>
      <c r="E600" s="154">
        <v>41230</v>
      </c>
      <c r="F600" s="73">
        <v>0</v>
      </c>
      <c r="G600" s="73">
        <v>0</v>
      </c>
      <c r="H600" s="154">
        <v>41230</v>
      </c>
      <c r="I600" s="154">
        <v>41230</v>
      </c>
      <c r="J600" s="66"/>
      <c r="K600" s="70" t="s">
        <v>58</v>
      </c>
      <c r="L600" s="143"/>
      <c r="M600" s="145"/>
      <c r="N600" s="70" t="s">
        <v>171</v>
      </c>
    </row>
    <row r="601" spans="1:14" s="163" customFormat="1" ht="46.5">
      <c r="A601" s="66"/>
      <c r="B601" s="392" t="s">
        <v>1430</v>
      </c>
      <c r="C601" s="101" t="s">
        <v>1431</v>
      </c>
      <c r="D601" s="68" t="s">
        <v>1429</v>
      </c>
      <c r="E601" s="154">
        <v>42840</v>
      </c>
      <c r="F601" s="73">
        <v>0</v>
      </c>
      <c r="G601" s="73">
        <v>0</v>
      </c>
      <c r="H601" s="154">
        <v>42840</v>
      </c>
      <c r="I601" s="154">
        <v>42840</v>
      </c>
      <c r="J601" s="66"/>
      <c r="K601" s="70" t="s">
        <v>58</v>
      </c>
      <c r="L601" s="143"/>
      <c r="M601" s="145"/>
      <c r="N601" s="70" t="s">
        <v>171</v>
      </c>
    </row>
    <row r="602" spans="1:14" s="163" customFormat="1" ht="75.75">
      <c r="A602" s="66"/>
      <c r="B602" s="392" t="s">
        <v>1432</v>
      </c>
      <c r="C602" s="101" t="s">
        <v>1354</v>
      </c>
      <c r="D602" s="68" t="s">
        <v>1433</v>
      </c>
      <c r="E602" s="154">
        <v>350000</v>
      </c>
      <c r="F602" s="73">
        <v>0</v>
      </c>
      <c r="G602" s="73">
        <v>0</v>
      </c>
      <c r="H602" s="154">
        <v>350000</v>
      </c>
      <c r="I602" s="154">
        <v>350000</v>
      </c>
      <c r="J602" s="66"/>
      <c r="K602" s="70" t="s">
        <v>58</v>
      </c>
      <c r="L602" s="143"/>
      <c r="M602" s="145"/>
      <c r="N602" s="70" t="s">
        <v>171</v>
      </c>
    </row>
    <row r="603" spans="1:14" s="163" customFormat="1" ht="61.5">
      <c r="A603" s="66"/>
      <c r="B603" s="392" t="s">
        <v>1434</v>
      </c>
      <c r="C603" s="101" t="s">
        <v>1173</v>
      </c>
      <c r="D603" s="68" t="s">
        <v>1433</v>
      </c>
      <c r="E603" s="154">
        <v>408000</v>
      </c>
      <c r="F603" s="73">
        <v>0</v>
      </c>
      <c r="G603" s="73">
        <v>0</v>
      </c>
      <c r="H603" s="154">
        <v>408000</v>
      </c>
      <c r="I603" s="154">
        <v>408000</v>
      </c>
      <c r="J603" s="66"/>
      <c r="K603" s="70" t="s">
        <v>58</v>
      </c>
      <c r="L603" s="143"/>
      <c r="M603" s="145"/>
      <c r="N603" s="70" t="s">
        <v>171</v>
      </c>
    </row>
    <row r="604" spans="1:14" s="163" customFormat="1" ht="61.5">
      <c r="A604" s="66"/>
      <c r="B604" s="404" t="s">
        <v>1435</v>
      </c>
      <c r="C604" s="405" t="s">
        <v>1436</v>
      </c>
      <c r="D604" s="448" t="s">
        <v>891</v>
      </c>
      <c r="E604" s="358">
        <v>517950</v>
      </c>
      <c r="F604" s="406"/>
      <c r="G604" s="406"/>
      <c r="H604" s="407">
        <f aca="true" t="shared" si="13" ref="H604:H611">SUM(E604:G604)</f>
        <v>517950</v>
      </c>
      <c r="I604" s="400">
        <f aca="true" t="shared" si="14" ref="I604:I645">E604</f>
        <v>517950</v>
      </c>
      <c r="J604" s="401"/>
      <c r="K604" s="50" t="s">
        <v>58</v>
      </c>
      <c r="L604" s="495"/>
      <c r="M604" s="68" t="s">
        <v>427</v>
      </c>
      <c r="N604" s="402"/>
    </row>
    <row r="605" spans="1:14" s="163" customFormat="1" ht="61.5">
      <c r="A605" s="66"/>
      <c r="B605" s="404" t="s">
        <v>1437</v>
      </c>
      <c r="C605" s="405" t="s">
        <v>1438</v>
      </c>
      <c r="D605" s="448" t="s">
        <v>891</v>
      </c>
      <c r="E605" s="358">
        <v>1406700</v>
      </c>
      <c r="F605" s="406"/>
      <c r="G605" s="406"/>
      <c r="H605" s="407">
        <f t="shared" si="13"/>
        <v>1406700</v>
      </c>
      <c r="I605" s="400">
        <f t="shared" si="14"/>
        <v>1406700</v>
      </c>
      <c r="J605" s="401"/>
      <c r="K605" s="50" t="s">
        <v>58</v>
      </c>
      <c r="L605" s="68"/>
      <c r="M605" s="68" t="s">
        <v>427</v>
      </c>
      <c r="N605" s="402"/>
    </row>
    <row r="606" spans="1:14" s="163" customFormat="1" ht="61.5">
      <c r="A606" s="66"/>
      <c r="B606" s="404" t="s">
        <v>1439</v>
      </c>
      <c r="C606" s="405" t="s">
        <v>1440</v>
      </c>
      <c r="D606" s="448" t="s">
        <v>891</v>
      </c>
      <c r="E606" s="358">
        <v>3886650</v>
      </c>
      <c r="F606" s="406"/>
      <c r="G606" s="406"/>
      <c r="H606" s="407">
        <f t="shared" si="13"/>
        <v>3886650</v>
      </c>
      <c r="I606" s="400">
        <f t="shared" si="14"/>
        <v>3886650</v>
      </c>
      <c r="J606" s="401"/>
      <c r="K606" s="50" t="s">
        <v>58</v>
      </c>
      <c r="L606" s="68"/>
      <c r="M606" s="68" t="s">
        <v>427</v>
      </c>
      <c r="N606" s="402"/>
    </row>
    <row r="607" spans="1:14" s="163" customFormat="1" ht="61.5">
      <c r="A607" s="66"/>
      <c r="B607" s="404" t="s">
        <v>1441</v>
      </c>
      <c r="C607" s="405" t="s">
        <v>1442</v>
      </c>
      <c r="D607" s="448" t="s">
        <v>891</v>
      </c>
      <c r="E607" s="358">
        <v>1449000</v>
      </c>
      <c r="F607" s="406"/>
      <c r="G607" s="406"/>
      <c r="H607" s="407">
        <f t="shared" si="13"/>
        <v>1449000</v>
      </c>
      <c r="I607" s="400">
        <f t="shared" si="14"/>
        <v>1449000</v>
      </c>
      <c r="J607" s="401"/>
      <c r="K607" s="50" t="s">
        <v>58</v>
      </c>
      <c r="L607" s="68"/>
      <c r="M607" s="68" t="s">
        <v>427</v>
      </c>
      <c r="N607" s="402"/>
    </row>
    <row r="608" spans="1:14" s="163" customFormat="1" ht="114.75" customHeight="1">
      <c r="A608" s="66"/>
      <c r="B608" s="404" t="s">
        <v>1443</v>
      </c>
      <c r="C608" s="405" t="s">
        <v>1444</v>
      </c>
      <c r="D608" s="448" t="s">
        <v>891</v>
      </c>
      <c r="E608" s="358">
        <v>15728400</v>
      </c>
      <c r="F608" s="406"/>
      <c r="G608" s="406"/>
      <c r="H608" s="407">
        <f t="shared" si="13"/>
        <v>15728400</v>
      </c>
      <c r="I608" s="400">
        <f t="shared" si="14"/>
        <v>15728400</v>
      </c>
      <c r="J608" s="401"/>
      <c r="K608" s="50" t="s">
        <v>58</v>
      </c>
      <c r="L608" s="68"/>
      <c r="M608" s="68" t="s">
        <v>427</v>
      </c>
      <c r="N608" s="402"/>
    </row>
    <row r="609" spans="1:14" s="163" customFormat="1" ht="114.75" customHeight="1">
      <c r="A609" s="66"/>
      <c r="B609" s="404" t="s">
        <v>1445</v>
      </c>
      <c r="C609" s="405" t="s">
        <v>1446</v>
      </c>
      <c r="D609" s="448" t="s">
        <v>891</v>
      </c>
      <c r="E609" s="358">
        <v>297000</v>
      </c>
      <c r="F609" s="406"/>
      <c r="G609" s="406"/>
      <c r="H609" s="407">
        <f t="shared" si="13"/>
        <v>297000</v>
      </c>
      <c r="I609" s="400">
        <f t="shared" si="14"/>
        <v>297000</v>
      </c>
      <c r="J609" s="401"/>
      <c r="K609" s="50" t="s">
        <v>58</v>
      </c>
      <c r="L609" s="68"/>
      <c r="M609" s="68" t="s">
        <v>427</v>
      </c>
      <c r="N609" s="402"/>
    </row>
    <row r="610" spans="1:14" s="163" customFormat="1" ht="114.75" customHeight="1">
      <c r="A610" s="66"/>
      <c r="B610" s="404" t="s">
        <v>1447</v>
      </c>
      <c r="C610" s="405" t="s">
        <v>1448</v>
      </c>
      <c r="D610" s="448" t="s">
        <v>891</v>
      </c>
      <c r="E610" s="358">
        <v>1621350</v>
      </c>
      <c r="F610" s="406"/>
      <c r="G610" s="406"/>
      <c r="H610" s="407">
        <f t="shared" si="13"/>
        <v>1621350</v>
      </c>
      <c r="I610" s="400">
        <f t="shared" si="14"/>
        <v>1621350</v>
      </c>
      <c r="J610" s="401"/>
      <c r="K610" s="50" t="s">
        <v>58</v>
      </c>
      <c r="L610" s="68"/>
      <c r="M610" s="68" t="s">
        <v>427</v>
      </c>
      <c r="N610" s="402"/>
    </row>
    <row r="611" spans="1:14" s="163" customFormat="1" ht="114.75" customHeight="1">
      <c r="A611" s="66"/>
      <c r="B611" s="428" t="s">
        <v>1449</v>
      </c>
      <c r="C611" s="405" t="s">
        <v>948</v>
      </c>
      <c r="D611" s="448"/>
      <c r="E611" s="358">
        <v>255150</v>
      </c>
      <c r="F611" s="406"/>
      <c r="G611" s="406"/>
      <c r="H611" s="407">
        <f t="shared" si="13"/>
        <v>255150</v>
      </c>
      <c r="I611" s="400">
        <f t="shared" si="14"/>
        <v>255150</v>
      </c>
      <c r="J611" s="401"/>
      <c r="K611" s="50" t="s">
        <v>58</v>
      </c>
      <c r="L611" s="68"/>
      <c r="M611" s="68" t="s">
        <v>427</v>
      </c>
      <c r="N611" s="402"/>
    </row>
    <row r="612" spans="1:14" s="163" customFormat="1" ht="114.75" customHeight="1">
      <c r="A612" s="66"/>
      <c r="B612" s="428" t="s">
        <v>1450</v>
      </c>
      <c r="C612" s="405" t="s">
        <v>948</v>
      </c>
      <c r="D612" s="448"/>
      <c r="E612" s="358">
        <v>9660150</v>
      </c>
      <c r="F612" s="406"/>
      <c r="G612" s="406"/>
      <c r="H612" s="358">
        <v>9660150</v>
      </c>
      <c r="I612" s="400">
        <f t="shared" si="14"/>
        <v>9660150</v>
      </c>
      <c r="J612" s="401"/>
      <c r="K612" s="50" t="s">
        <v>58</v>
      </c>
      <c r="L612" s="68"/>
      <c r="M612" s="68" t="s">
        <v>427</v>
      </c>
      <c r="N612" s="402"/>
    </row>
    <row r="613" spans="1:14" s="163" customFormat="1" ht="114.75" customHeight="1">
      <c r="A613" s="66"/>
      <c r="B613" s="428" t="s">
        <v>1451</v>
      </c>
      <c r="C613" s="405" t="s">
        <v>1452</v>
      </c>
      <c r="D613" s="448"/>
      <c r="E613" s="358">
        <v>1683000</v>
      </c>
      <c r="F613" s="406"/>
      <c r="G613" s="406"/>
      <c r="H613" s="358">
        <v>1683000</v>
      </c>
      <c r="I613" s="400">
        <f t="shared" si="14"/>
        <v>1683000</v>
      </c>
      <c r="J613" s="401"/>
      <c r="K613" s="50" t="s">
        <v>58</v>
      </c>
      <c r="L613" s="68"/>
      <c r="M613" s="68" t="s">
        <v>427</v>
      </c>
      <c r="N613" s="402"/>
    </row>
    <row r="614" spans="1:14" s="163" customFormat="1" ht="114.75" customHeight="1">
      <c r="A614" s="66"/>
      <c r="B614" s="428" t="s">
        <v>974</v>
      </c>
      <c r="C614" s="405" t="s">
        <v>948</v>
      </c>
      <c r="D614" s="448"/>
      <c r="E614" s="429">
        <v>448650</v>
      </c>
      <c r="F614" s="406"/>
      <c r="G614" s="406"/>
      <c r="H614" s="429">
        <v>448650</v>
      </c>
      <c r="I614" s="400">
        <f t="shared" si="14"/>
        <v>448650</v>
      </c>
      <c r="J614" s="401"/>
      <c r="K614" s="50" t="s">
        <v>58</v>
      </c>
      <c r="L614" s="68"/>
      <c r="M614" s="68" t="s">
        <v>427</v>
      </c>
      <c r="N614" s="402"/>
    </row>
    <row r="615" spans="1:14" s="163" customFormat="1" ht="114.75" customHeight="1">
      <c r="A615" s="66"/>
      <c r="B615" s="428" t="s">
        <v>1453</v>
      </c>
      <c r="C615" s="405" t="s">
        <v>1454</v>
      </c>
      <c r="D615" s="448"/>
      <c r="E615" s="429">
        <v>-10800</v>
      </c>
      <c r="F615" s="406"/>
      <c r="G615" s="406"/>
      <c r="H615" s="429">
        <v>-10800</v>
      </c>
      <c r="I615" s="400">
        <f t="shared" si="14"/>
        <v>-10800</v>
      </c>
      <c r="J615" s="401"/>
      <c r="K615" s="50" t="s">
        <v>58</v>
      </c>
      <c r="L615" s="68"/>
      <c r="M615" s="68" t="s">
        <v>427</v>
      </c>
      <c r="N615" s="402"/>
    </row>
    <row r="616" spans="1:14" s="163" customFormat="1" ht="114.75" customHeight="1">
      <c r="A616" s="66"/>
      <c r="B616" s="428" t="s">
        <v>1455</v>
      </c>
      <c r="C616" s="405" t="s">
        <v>1456</v>
      </c>
      <c r="D616" s="448"/>
      <c r="E616" s="496">
        <v>1656900</v>
      </c>
      <c r="F616" s="406"/>
      <c r="G616" s="406"/>
      <c r="H616" s="496">
        <v>1656900</v>
      </c>
      <c r="I616" s="400">
        <f t="shared" si="14"/>
        <v>1656900</v>
      </c>
      <c r="J616" s="401"/>
      <c r="K616" s="50" t="s">
        <v>58</v>
      </c>
      <c r="L616" s="68"/>
      <c r="M616" s="68" t="s">
        <v>427</v>
      </c>
      <c r="N616" s="402"/>
    </row>
    <row r="617" spans="1:14" s="163" customFormat="1" ht="114.75" customHeight="1">
      <c r="A617" s="66"/>
      <c r="B617" s="428" t="s">
        <v>1457</v>
      </c>
      <c r="C617" s="405" t="s">
        <v>948</v>
      </c>
      <c r="D617" s="448"/>
      <c r="E617" s="429">
        <v>9968400</v>
      </c>
      <c r="F617" s="406"/>
      <c r="G617" s="406"/>
      <c r="H617" s="429">
        <v>9968400</v>
      </c>
      <c r="I617" s="400">
        <f t="shared" si="14"/>
        <v>9968400</v>
      </c>
      <c r="J617" s="401"/>
      <c r="K617" s="50" t="s">
        <v>58</v>
      </c>
      <c r="L617" s="68"/>
      <c r="M617" s="68" t="s">
        <v>427</v>
      </c>
      <c r="N617" s="402"/>
    </row>
    <row r="618" spans="1:14" s="163" customFormat="1" ht="114.75" customHeight="1">
      <c r="A618" s="66"/>
      <c r="B618" s="428" t="s">
        <v>1458</v>
      </c>
      <c r="C618" s="405" t="s">
        <v>1459</v>
      </c>
      <c r="D618" s="448"/>
      <c r="E618" s="429">
        <v>705920</v>
      </c>
      <c r="F618" s="406"/>
      <c r="G618" s="406"/>
      <c r="H618" s="429">
        <v>705920</v>
      </c>
      <c r="I618" s="400">
        <f t="shared" si="14"/>
        <v>705920</v>
      </c>
      <c r="J618" s="401"/>
      <c r="K618" s="50" t="s">
        <v>58</v>
      </c>
      <c r="L618" s="68"/>
      <c r="M618" s="68" t="s">
        <v>427</v>
      </c>
      <c r="N618" s="402"/>
    </row>
    <row r="619" spans="1:14" ht="46.5">
      <c r="A619" s="66"/>
      <c r="B619" s="428" t="s">
        <v>992</v>
      </c>
      <c r="C619" s="405" t="s">
        <v>1460</v>
      </c>
      <c r="D619" s="448"/>
      <c r="E619" s="429">
        <v>-12918</v>
      </c>
      <c r="F619" s="406"/>
      <c r="G619" s="406"/>
      <c r="H619" s="429">
        <v>-12918</v>
      </c>
      <c r="I619" s="400">
        <f t="shared" si="14"/>
        <v>-12918</v>
      </c>
      <c r="J619" s="401"/>
      <c r="K619" s="50" t="s">
        <v>58</v>
      </c>
      <c r="L619" s="68"/>
      <c r="M619" s="68" t="s">
        <v>427</v>
      </c>
      <c r="N619" s="402"/>
    </row>
    <row r="620" spans="1:14" ht="114.75" customHeight="1">
      <c r="A620" s="66"/>
      <c r="B620" s="428" t="s">
        <v>994</v>
      </c>
      <c r="C620" s="405" t="s">
        <v>1461</v>
      </c>
      <c r="D620" s="448"/>
      <c r="E620" s="429">
        <v>-4500</v>
      </c>
      <c r="F620" s="406"/>
      <c r="G620" s="406"/>
      <c r="H620" s="429">
        <v>-4500</v>
      </c>
      <c r="I620" s="400">
        <f t="shared" si="14"/>
        <v>-4500</v>
      </c>
      <c r="J620" s="401"/>
      <c r="K620" s="50" t="s">
        <v>58</v>
      </c>
      <c r="L620" s="68"/>
      <c r="M620" s="68" t="s">
        <v>427</v>
      </c>
      <c r="N620" s="402"/>
    </row>
    <row r="621" spans="1:14" ht="114.75" customHeight="1">
      <c r="A621" s="66"/>
      <c r="B621" s="428" t="s">
        <v>1462</v>
      </c>
      <c r="C621" s="405" t="s">
        <v>948</v>
      </c>
      <c r="D621" s="448"/>
      <c r="E621" s="429">
        <v>281250</v>
      </c>
      <c r="F621" s="406"/>
      <c r="G621" s="406"/>
      <c r="H621" s="429">
        <v>281250</v>
      </c>
      <c r="I621" s="400">
        <f t="shared" si="14"/>
        <v>281250</v>
      </c>
      <c r="J621" s="401"/>
      <c r="K621" s="50" t="s">
        <v>58</v>
      </c>
      <c r="L621" s="68"/>
      <c r="M621" s="68" t="s">
        <v>427</v>
      </c>
      <c r="N621" s="402"/>
    </row>
    <row r="622" spans="1:14" ht="114.75" customHeight="1">
      <c r="A622" s="66"/>
      <c r="B622" s="428" t="s">
        <v>1463</v>
      </c>
      <c r="C622" s="405" t="s">
        <v>948</v>
      </c>
      <c r="D622" s="448"/>
      <c r="E622" s="429">
        <v>9780300</v>
      </c>
      <c r="F622" s="406"/>
      <c r="G622" s="406"/>
      <c r="H622" s="429">
        <v>9780300</v>
      </c>
      <c r="I622" s="400">
        <f t="shared" si="14"/>
        <v>9780300</v>
      </c>
      <c r="J622" s="401"/>
      <c r="K622" s="50" t="s">
        <v>58</v>
      </c>
      <c r="L622" s="68"/>
      <c r="M622" s="68" t="s">
        <v>427</v>
      </c>
      <c r="N622" s="402"/>
    </row>
    <row r="623" spans="1:14" ht="61.5">
      <c r="A623" s="66"/>
      <c r="B623" s="428" t="s">
        <v>1464</v>
      </c>
      <c r="C623" s="405" t="s">
        <v>1465</v>
      </c>
      <c r="D623" s="448"/>
      <c r="E623" s="429">
        <v>761254</v>
      </c>
      <c r="F623" s="406"/>
      <c r="G623" s="406"/>
      <c r="H623" s="429">
        <v>761254</v>
      </c>
      <c r="I623" s="400">
        <f t="shared" si="14"/>
        <v>761254</v>
      </c>
      <c r="J623" s="401"/>
      <c r="K623" s="50" t="s">
        <v>58</v>
      </c>
      <c r="L623" s="68"/>
      <c r="M623" s="68" t="s">
        <v>427</v>
      </c>
      <c r="N623" s="402"/>
    </row>
    <row r="624" spans="1:14" ht="61.5">
      <c r="A624" s="66"/>
      <c r="B624" s="428" t="s">
        <v>1466</v>
      </c>
      <c r="C624" s="405" t="s">
        <v>1467</v>
      </c>
      <c r="D624" s="448"/>
      <c r="E624" s="429">
        <v>1690200</v>
      </c>
      <c r="F624" s="406"/>
      <c r="G624" s="406"/>
      <c r="H624" s="429">
        <v>1690200</v>
      </c>
      <c r="I624" s="400">
        <f t="shared" si="14"/>
        <v>1690200</v>
      </c>
      <c r="J624" s="401"/>
      <c r="K624" s="50" t="s">
        <v>58</v>
      </c>
      <c r="L624" s="68"/>
      <c r="M624" s="68" t="s">
        <v>427</v>
      </c>
      <c r="N624" s="402"/>
    </row>
    <row r="625" spans="1:14" ht="46.5">
      <c r="A625" s="66"/>
      <c r="B625" s="428" t="s">
        <v>1468</v>
      </c>
      <c r="C625" s="405" t="s">
        <v>1469</v>
      </c>
      <c r="D625" s="448"/>
      <c r="E625" s="429">
        <v>1882430</v>
      </c>
      <c r="F625" s="406"/>
      <c r="G625" s="406"/>
      <c r="H625" s="429">
        <v>1882430</v>
      </c>
      <c r="I625" s="400">
        <f t="shared" si="14"/>
        <v>1882430</v>
      </c>
      <c r="J625" s="401"/>
      <c r="K625" s="50" t="s">
        <v>58</v>
      </c>
      <c r="L625" s="68"/>
      <c r="M625" s="68" t="s">
        <v>427</v>
      </c>
      <c r="N625" s="402"/>
    </row>
    <row r="626" spans="1:14" ht="17.25">
      <c r="A626" s="59" t="s">
        <v>50</v>
      </c>
      <c r="B626" s="369"/>
      <c r="C626" s="453"/>
      <c r="D626" s="395"/>
      <c r="E626" s="372">
        <f>SUM(E571:E625)</f>
        <v>73978146</v>
      </c>
      <c r="F626" s="372">
        <f>SUM(F571:F625)</f>
        <v>0</v>
      </c>
      <c r="G626" s="372">
        <f>SUM(G571:G625)</f>
        <v>0</v>
      </c>
      <c r="H626" s="372">
        <f>SUM(H571:H625)</f>
        <v>73978146</v>
      </c>
      <c r="I626" s="372">
        <f t="shared" si="14"/>
        <v>73978146</v>
      </c>
      <c r="J626" s="373"/>
      <c r="K626" s="374"/>
      <c r="L626" s="375"/>
      <c r="M626" s="375"/>
      <c r="N626" s="375"/>
    </row>
    <row r="627" spans="1:14" ht="114.75" customHeight="1">
      <c r="A627" s="477" t="s">
        <v>1470</v>
      </c>
      <c r="B627" s="497" t="s">
        <v>1471</v>
      </c>
      <c r="C627" s="498" t="s">
        <v>1472</v>
      </c>
      <c r="D627" s="499" t="s">
        <v>71</v>
      </c>
      <c r="E627" s="500">
        <v>400000</v>
      </c>
      <c r="F627" s="501"/>
      <c r="G627" s="500">
        <v>177511</v>
      </c>
      <c r="H627" s="502">
        <f aca="true" t="shared" si="15" ref="H627:H639">SUM(E627:G627)</f>
        <v>577511</v>
      </c>
      <c r="I627" s="503">
        <f t="shared" si="14"/>
        <v>400000</v>
      </c>
      <c r="J627" s="504"/>
      <c r="K627" s="505" t="s">
        <v>58</v>
      </c>
      <c r="L627" s="506"/>
      <c r="M627" s="506"/>
      <c r="N627" s="506" t="s">
        <v>171</v>
      </c>
    </row>
    <row r="628" spans="1:14" ht="114.75" customHeight="1">
      <c r="A628" s="364"/>
      <c r="B628" s="356" t="s">
        <v>1473</v>
      </c>
      <c r="C628" s="507" t="s">
        <v>1474</v>
      </c>
      <c r="D628" s="508" t="s">
        <v>71</v>
      </c>
      <c r="E628" s="492">
        <v>400000</v>
      </c>
      <c r="F628" s="492">
        <v>80000</v>
      </c>
      <c r="G628" s="492">
        <v>131247</v>
      </c>
      <c r="H628" s="312">
        <f t="shared" si="15"/>
        <v>611247</v>
      </c>
      <c r="I628" s="329">
        <f t="shared" si="14"/>
        <v>400000</v>
      </c>
      <c r="J628" s="509"/>
      <c r="K628" s="50" t="s">
        <v>58</v>
      </c>
      <c r="L628" s="367"/>
      <c r="M628" s="367"/>
      <c r="N628" s="367" t="s">
        <v>171</v>
      </c>
    </row>
    <row r="629" spans="1:14" s="163" customFormat="1" ht="94.5" customHeight="1">
      <c r="A629" s="364"/>
      <c r="B629" s="356" t="s">
        <v>1475</v>
      </c>
      <c r="C629" s="507" t="s">
        <v>1476</v>
      </c>
      <c r="D629" s="508" t="s">
        <v>1477</v>
      </c>
      <c r="E629" s="492">
        <v>30000</v>
      </c>
      <c r="F629" s="492">
        <v>0</v>
      </c>
      <c r="G629" s="492">
        <v>234327</v>
      </c>
      <c r="H629" s="312">
        <f t="shared" si="15"/>
        <v>264327</v>
      </c>
      <c r="I629" s="329">
        <f t="shared" si="14"/>
        <v>30000</v>
      </c>
      <c r="J629" s="509"/>
      <c r="K629" s="50" t="s">
        <v>58</v>
      </c>
      <c r="L629" s="367"/>
      <c r="M629" s="367"/>
      <c r="N629" s="367" t="s">
        <v>171</v>
      </c>
    </row>
    <row r="630" spans="1:14" s="510" customFormat="1" ht="32.25">
      <c r="A630" s="364"/>
      <c r="B630" s="356" t="s">
        <v>1478</v>
      </c>
      <c r="C630" s="507" t="s">
        <v>1479</v>
      </c>
      <c r="D630" s="508" t="s">
        <v>1480</v>
      </c>
      <c r="E630" s="492">
        <v>3600</v>
      </c>
      <c r="F630" s="492">
        <v>0</v>
      </c>
      <c r="G630" s="492">
        <v>7500</v>
      </c>
      <c r="H630" s="312">
        <f t="shared" si="15"/>
        <v>11100</v>
      </c>
      <c r="I630" s="329">
        <f t="shared" si="14"/>
        <v>3600</v>
      </c>
      <c r="J630" s="509"/>
      <c r="K630" s="50" t="s">
        <v>58</v>
      </c>
      <c r="L630" s="367"/>
      <c r="M630" s="367"/>
      <c r="N630" s="367" t="s">
        <v>171</v>
      </c>
    </row>
    <row r="631" spans="1:14" ht="17.25">
      <c r="A631" s="364"/>
      <c r="B631" s="356" t="s">
        <v>1481</v>
      </c>
      <c r="C631" s="507" t="s">
        <v>1482</v>
      </c>
      <c r="D631" s="508" t="s">
        <v>200</v>
      </c>
      <c r="E631" s="492">
        <v>35000</v>
      </c>
      <c r="F631" s="492">
        <v>0</v>
      </c>
      <c r="G631" s="492">
        <v>111150</v>
      </c>
      <c r="H631" s="312">
        <f t="shared" si="15"/>
        <v>146150</v>
      </c>
      <c r="I631" s="329">
        <f t="shared" si="14"/>
        <v>35000</v>
      </c>
      <c r="J631" s="509"/>
      <c r="K631" s="50" t="s">
        <v>58</v>
      </c>
      <c r="L631" s="367"/>
      <c r="M631" s="367"/>
      <c r="N631" s="367" t="s">
        <v>171</v>
      </c>
    </row>
    <row r="632" spans="1:14" ht="17.25">
      <c r="A632" s="364"/>
      <c r="B632" s="356" t="s">
        <v>1481</v>
      </c>
      <c r="C632" s="507" t="s">
        <v>1483</v>
      </c>
      <c r="D632" s="508" t="s">
        <v>253</v>
      </c>
      <c r="E632" s="492">
        <v>115500</v>
      </c>
      <c r="F632" s="492">
        <v>0</v>
      </c>
      <c r="G632" s="492">
        <v>70260</v>
      </c>
      <c r="H632" s="312">
        <f t="shared" si="15"/>
        <v>185760</v>
      </c>
      <c r="I632" s="329">
        <f t="shared" si="14"/>
        <v>115500</v>
      </c>
      <c r="J632" s="509"/>
      <c r="K632" s="50" t="s">
        <v>58</v>
      </c>
      <c r="L632" s="367"/>
      <c r="M632" s="367"/>
      <c r="N632" s="367" t="s">
        <v>171</v>
      </c>
    </row>
    <row r="633" spans="1:14" ht="17.25">
      <c r="A633" s="364"/>
      <c r="B633" s="356" t="s">
        <v>1484</v>
      </c>
      <c r="C633" s="507" t="s">
        <v>1474</v>
      </c>
      <c r="D633" s="508" t="s">
        <v>1485</v>
      </c>
      <c r="E633" s="492">
        <v>380000</v>
      </c>
      <c r="F633" s="492">
        <v>120000</v>
      </c>
      <c r="G633" s="492">
        <v>181260</v>
      </c>
      <c r="H633" s="312">
        <f t="shared" si="15"/>
        <v>681260</v>
      </c>
      <c r="I633" s="329">
        <f t="shared" si="14"/>
        <v>380000</v>
      </c>
      <c r="J633" s="509"/>
      <c r="K633" s="50" t="s">
        <v>58</v>
      </c>
      <c r="L633" s="367"/>
      <c r="M633" s="367"/>
      <c r="N633" s="367" t="s">
        <v>171</v>
      </c>
    </row>
    <row r="634" spans="1:14" ht="17.25">
      <c r="A634" s="364"/>
      <c r="B634" s="356" t="s">
        <v>1481</v>
      </c>
      <c r="C634" s="507" t="s">
        <v>1486</v>
      </c>
      <c r="D634" s="508" t="s">
        <v>1487</v>
      </c>
      <c r="E634" s="492">
        <v>54300</v>
      </c>
      <c r="F634" s="492">
        <v>0</v>
      </c>
      <c r="G634" s="492">
        <v>44892</v>
      </c>
      <c r="H634" s="312">
        <f t="shared" si="15"/>
        <v>99192</v>
      </c>
      <c r="I634" s="329">
        <f t="shared" si="14"/>
        <v>54300</v>
      </c>
      <c r="J634" s="509"/>
      <c r="K634" s="50" t="s">
        <v>58</v>
      </c>
      <c r="L634" s="367"/>
      <c r="M634" s="367"/>
      <c r="N634" s="367" t="s">
        <v>171</v>
      </c>
    </row>
    <row r="635" spans="1:14" ht="17.25">
      <c r="A635" s="364"/>
      <c r="B635" s="356" t="s">
        <v>1481</v>
      </c>
      <c r="C635" s="507" t="s">
        <v>1488</v>
      </c>
      <c r="D635" s="508" t="s">
        <v>200</v>
      </c>
      <c r="E635" s="492">
        <v>18000</v>
      </c>
      <c r="F635" s="492">
        <v>0</v>
      </c>
      <c r="G635" s="492">
        <v>31032</v>
      </c>
      <c r="H635" s="312">
        <f t="shared" si="15"/>
        <v>49032</v>
      </c>
      <c r="I635" s="329">
        <f t="shared" si="14"/>
        <v>18000</v>
      </c>
      <c r="J635" s="509"/>
      <c r="K635" s="50" t="s">
        <v>58</v>
      </c>
      <c r="L635" s="367"/>
      <c r="M635" s="367"/>
      <c r="N635" s="367" t="s">
        <v>171</v>
      </c>
    </row>
    <row r="636" spans="1:14" ht="61.5">
      <c r="A636" s="364"/>
      <c r="B636" s="356" t="s">
        <v>1489</v>
      </c>
      <c r="C636" s="507" t="s">
        <v>1490</v>
      </c>
      <c r="D636" s="508" t="s">
        <v>1491</v>
      </c>
      <c r="E636" s="492">
        <v>14258</v>
      </c>
      <c r="F636" s="492">
        <v>0</v>
      </c>
      <c r="G636" s="492">
        <v>0</v>
      </c>
      <c r="H636" s="312">
        <f t="shared" si="15"/>
        <v>14258</v>
      </c>
      <c r="I636" s="329">
        <f t="shared" si="14"/>
        <v>14258</v>
      </c>
      <c r="J636" s="509"/>
      <c r="K636" s="50" t="s">
        <v>58</v>
      </c>
      <c r="L636" s="367"/>
      <c r="M636" s="367"/>
      <c r="N636" s="367" t="s">
        <v>171</v>
      </c>
    </row>
    <row r="637" spans="1:14" ht="61.5">
      <c r="A637" s="364"/>
      <c r="B637" s="356" t="s">
        <v>1489</v>
      </c>
      <c r="C637" s="507" t="s">
        <v>1490</v>
      </c>
      <c r="D637" s="508" t="s">
        <v>1491</v>
      </c>
      <c r="E637" s="492">
        <v>17000</v>
      </c>
      <c r="F637" s="492">
        <v>0</v>
      </c>
      <c r="G637" s="492">
        <v>0</v>
      </c>
      <c r="H637" s="312">
        <f t="shared" si="15"/>
        <v>17000</v>
      </c>
      <c r="I637" s="329">
        <f t="shared" si="14"/>
        <v>17000</v>
      </c>
      <c r="J637" s="509"/>
      <c r="K637" s="50" t="s">
        <v>58</v>
      </c>
      <c r="L637" s="367"/>
      <c r="M637" s="367"/>
      <c r="N637" s="367" t="s">
        <v>171</v>
      </c>
    </row>
    <row r="638" spans="1:14" ht="61.5">
      <c r="A638" s="364"/>
      <c r="B638" s="356" t="s">
        <v>1492</v>
      </c>
      <c r="C638" s="507" t="s">
        <v>1493</v>
      </c>
      <c r="D638" s="508" t="s">
        <v>1491</v>
      </c>
      <c r="E638" s="492">
        <v>1731</v>
      </c>
      <c r="F638" s="492">
        <v>0</v>
      </c>
      <c r="G638" s="492">
        <v>0</v>
      </c>
      <c r="H638" s="312">
        <f t="shared" si="15"/>
        <v>1731</v>
      </c>
      <c r="I638" s="329">
        <f t="shared" si="14"/>
        <v>1731</v>
      </c>
      <c r="J638" s="509"/>
      <c r="K638" s="50" t="s">
        <v>58</v>
      </c>
      <c r="L638" s="367"/>
      <c r="M638" s="367"/>
      <c r="N638" s="367" t="s">
        <v>171</v>
      </c>
    </row>
    <row r="639" spans="1:14" ht="61.5">
      <c r="A639" s="364"/>
      <c r="B639" s="356" t="s">
        <v>1494</v>
      </c>
      <c r="C639" s="507" t="s">
        <v>1495</v>
      </c>
      <c r="D639" s="508" t="s">
        <v>1491</v>
      </c>
      <c r="E639" s="492">
        <v>12000</v>
      </c>
      <c r="F639" s="492">
        <v>0</v>
      </c>
      <c r="G639" s="492">
        <v>0</v>
      </c>
      <c r="H639" s="312">
        <f t="shared" si="15"/>
        <v>12000</v>
      </c>
      <c r="I639" s="329">
        <f t="shared" si="14"/>
        <v>12000</v>
      </c>
      <c r="J639" s="509"/>
      <c r="K639" s="50" t="s">
        <v>58</v>
      </c>
      <c r="L639" s="367"/>
      <c r="M639" s="367"/>
      <c r="N639" s="367" t="s">
        <v>171</v>
      </c>
    </row>
    <row r="640" spans="1:14" ht="17.25">
      <c r="A640" s="394" t="s">
        <v>50</v>
      </c>
      <c r="B640" s="369"/>
      <c r="C640" s="370"/>
      <c r="D640" s="371"/>
      <c r="E640" s="372">
        <f>SUM(E627:E639)</f>
        <v>1481389</v>
      </c>
      <c r="F640" s="372">
        <f>SUM(F627:F639)</f>
        <v>200000</v>
      </c>
      <c r="G640" s="372">
        <f>SUM(G627:G639)</f>
        <v>989179</v>
      </c>
      <c r="H640" s="372">
        <f>SUM(H627:H639)</f>
        <v>2670568</v>
      </c>
      <c r="I640" s="511">
        <f t="shared" si="14"/>
        <v>1481389</v>
      </c>
      <c r="J640" s="373"/>
      <c r="K640" s="374"/>
      <c r="L640" s="375"/>
      <c r="M640" s="375"/>
      <c r="N640" s="375"/>
    </row>
    <row r="641" spans="1:14" ht="90">
      <c r="A641" s="364" t="s">
        <v>1496</v>
      </c>
      <c r="B641" s="356" t="s">
        <v>1489</v>
      </c>
      <c r="C641" s="507" t="s">
        <v>1490</v>
      </c>
      <c r="D641" s="508" t="s">
        <v>1491</v>
      </c>
      <c r="E641" s="492">
        <v>57030</v>
      </c>
      <c r="F641" s="492"/>
      <c r="G641" s="492"/>
      <c r="H641" s="312">
        <f aca="true" t="shared" si="16" ref="H641:H644">SUM(E641:G641)</f>
        <v>57030</v>
      </c>
      <c r="I641" s="329">
        <f t="shared" si="14"/>
        <v>57030</v>
      </c>
      <c r="J641" s="509"/>
      <c r="K641" s="50" t="s">
        <v>58</v>
      </c>
      <c r="L641" s="367"/>
      <c r="M641" s="367"/>
      <c r="N641" s="367" t="s">
        <v>171</v>
      </c>
    </row>
    <row r="642" spans="1:14" ht="61.5">
      <c r="A642" s="364"/>
      <c r="B642" s="356" t="s">
        <v>1489</v>
      </c>
      <c r="C642" s="507" t="s">
        <v>1490</v>
      </c>
      <c r="D642" s="508" t="s">
        <v>1491</v>
      </c>
      <c r="E642" s="492">
        <v>68000</v>
      </c>
      <c r="F642" s="492"/>
      <c r="G642" s="492"/>
      <c r="H642" s="312">
        <f t="shared" si="16"/>
        <v>68000</v>
      </c>
      <c r="I642" s="329">
        <f t="shared" si="14"/>
        <v>68000</v>
      </c>
      <c r="J642" s="509"/>
      <c r="K642" s="50" t="s">
        <v>58</v>
      </c>
      <c r="L642" s="367"/>
      <c r="M642" s="367"/>
      <c r="N642" s="367" t="s">
        <v>171</v>
      </c>
    </row>
    <row r="643" spans="1:14" ht="61.5">
      <c r="A643" s="364"/>
      <c r="B643" s="356" t="s">
        <v>1492</v>
      </c>
      <c r="C643" s="507" t="s">
        <v>1493</v>
      </c>
      <c r="D643" s="508" t="s">
        <v>1491</v>
      </c>
      <c r="E643" s="492">
        <v>6920</v>
      </c>
      <c r="F643" s="492"/>
      <c r="G643" s="492"/>
      <c r="H643" s="312">
        <f t="shared" si="16"/>
        <v>6920</v>
      </c>
      <c r="I643" s="329">
        <f t="shared" si="14"/>
        <v>6920</v>
      </c>
      <c r="J643" s="509"/>
      <c r="K643" s="50" t="s">
        <v>58</v>
      </c>
      <c r="L643" s="367"/>
      <c r="M643" s="367"/>
      <c r="N643" s="367" t="s">
        <v>171</v>
      </c>
    </row>
    <row r="644" spans="1:14" ht="61.5">
      <c r="A644" s="364"/>
      <c r="B644" s="356" t="s">
        <v>1494</v>
      </c>
      <c r="C644" s="507" t="s">
        <v>1495</v>
      </c>
      <c r="D644" s="508" t="s">
        <v>1491</v>
      </c>
      <c r="E644" s="492">
        <v>48000</v>
      </c>
      <c r="F644" s="492"/>
      <c r="G644" s="492"/>
      <c r="H644" s="312">
        <f t="shared" si="16"/>
        <v>48000</v>
      </c>
      <c r="I644" s="329">
        <f t="shared" si="14"/>
        <v>48000</v>
      </c>
      <c r="J644" s="509"/>
      <c r="K644" s="50" t="s">
        <v>58</v>
      </c>
      <c r="L644" s="367"/>
      <c r="M644" s="367"/>
      <c r="N644" s="367" t="s">
        <v>171</v>
      </c>
    </row>
    <row r="645" spans="1:14" ht="15.75" customHeight="1">
      <c r="A645" s="394" t="s">
        <v>50</v>
      </c>
      <c r="B645" s="369"/>
      <c r="C645" s="370"/>
      <c r="D645" s="371"/>
      <c r="E645" s="372">
        <f>SUM(E641:E644)</f>
        <v>179950</v>
      </c>
      <c r="F645" s="372">
        <f>SUM(F641:F644)</f>
        <v>0</v>
      </c>
      <c r="G645" s="372">
        <f>SUM(G641:G644)</f>
        <v>0</v>
      </c>
      <c r="H645" s="372">
        <f>SUM(H641:H644)</f>
        <v>179950</v>
      </c>
      <c r="I645" s="511">
        <f t="shared" si="14"/>
        <v>179950</v>
      </c>
      <c r="J645" s="373"/>
      <c r="K645" s="374"/>
      <c r="L645" s="375"/>
      <c r="M645" s="375"/>
      <c r="N645" s="375"/>
    </row>
    <row r="646" spans="1:14" ht="57.75" customHeight="1">
      <c r="A646" s="316" t="s">
        <v>1497</v>
      </c>
      <c r="B646" s="101" t="s">
        <v>1498</v>
      </c>
      <c r="C646" s="512" t="s">
        <v>1499</v>
      </c>
      <c r="D646" s="112" t="s">
        <v>355</v>
      </c>
      <c r="E646" s="154">
        <v>70000</v>
      </c>
      <c r="F646" s="113">
        <v>20000</v>
      </c>
      <c r="G646" s="113">
        <v>52700</v>
      </c>
      <c r="H646" s="155">
        <f aca="true" t="shared" si="17" ref="H646:H647">SUM(E646:G646)</f>
        <v>142700</v>
      </c>
      <c r="I646" s="513">
        <v>70000</v>
      </c>
      <c r="J646" s="266"/>
      <c r="K646" s="50" t="s">
        <v>58</v>
      </c>
      <c r="L646" s="68"/>
      <c r="M646" s="68"/>
      <c r="N646" s="68" t="s">
        <v>171</v>
      </c>
    </row>
    <row r="647" spans="1:14" ht="46.5">
      <c r="A647" s="514"/>
      <c r="B647" s="101" t="s">
        <v>1500</v>
      </c>
      <c r="C647" s="512" t="s">
        <v>1501</v>
      </c>
      <c r="D647" s="112" t="s">
        <v>106</v>
      </c>
      <c r="E647" s="154">
        <v>20000</v>
      </c>
      <c r="F647" s="113"/>
      <c r="G647" s="113">
        <v>8000</v>
      </c>
      <c r="H647" s="155">
        <f t="shared" si="17"/>
        <v>28000</v>
      </c>
      <c r="I647" s="513">
        <v>20000</v>
      </c>
      <c r="J647" s="266"/>
      <c r="K647" s="50" t="s">
        <v>58</v>
      </c>
      <c r="L647" s="68"/>
      <c r="M647" s="68"/>
      <c r="N647" s="68" t="s">
        <v>171</v>
      </c>
    </row>
    <row r="648" spans="1:14" ht="16.5">
      <c r="A648" s="515" t="s">
        <v>50</v>
      </c>
      <c r="B648" s="369"/>
      <c r="C648" s="516"/>
      <c r="D648" s="371"/>
      <c r="E648" s="372">
        <f>SUM(E646:E647)</f>
        <v>90000</v>
      </c>
      <c r="F648" s="372">
        <f>SUM(F646:F647)</f>
        <v>20000</v>
      </c>
      <c r="G648" s="372">
        <f>SUM(G646:G647)</f>
        <v>60700</v>
      </c>
      <c r="H648" s="372">
        <f>SUM(H646:H647)</f>
        <v>170700</v>
      </c>
      <c r="I648" s="511">
        <f>E648</f>
        <v>90000</v>
      </c>
      <c r="J648" s="373"/>
      <c r="K648" s="374"/>
      <c r="L648" s="375"/>
      <c r="M648" s="375"/>
      <c r="N648" s="375"/>
    </row>
    <row r="649" spans="1:14" ht="16.5">
      <c r="A649" s="515" t="s">
        <v>50</v>
      </c>
      <c r="B649" s="517"/>
      <c r="C649" s="518"/>
      <c r="D649" s="519"/>
      <c r="E649" s="520">
        <f>SUM(E648,E645,E640,E626,E570,E462,E403,E320,E251,E122,E23,E14)</f>
        <v>606116394</v>
      </c>
      <c r="F649" s="520">
        <f>SUM(F648,F645,F640,F626,F570,F462,F403,F320,F251,F122,F23,F14)</f>
        <v>1252424</v>
      </c>
      <c r="G649" s="520">
        <f>SUM(G648,G645,G640,G626,G570,G462,G403,G320,G251,G122,G23,G14)</f>
        <v>6471751</v>
      </c>
      <c r="H649" s="520">
        <f>SUM(H648,H645,H640,H626,H570,H462,H403,H320,H251,H122,H23,H14)</f>
        <v>613881069</v>
      </c>
      <c r="I649" s="520">
        <f>SUM(I648,I645,I640,I626,I570,I462,I403,I320,I251,I122,I23,I14)</f>
        <v>606116394</v>
      </c>
      <c r="J649" s="521"/>
      <c r="K649" s="338"/>
      <c r="L649" s="339"/>
      <c r="M649" s="339"/>
      <c r="N649" s="339"/>
    </row>
    <row r="650" spans="1:14" ht="16.5">
      <c r="A650" s="522" t="s">
        <v>29</v>
      </c>
      <c r="B650" s="523"/>
      <c r="C650" s="337"/>
      <c r="D650" s="519"/>
      <c r="E650" s="524">
        <f>E649</f>
        <v>606116394</v>
      </c>
      <c r="F650" s="524">
        <f>F649</f>
        <v>1252424</v>
      </c>
      <c r="G650" s="524">
        <f>G649</f>
        <v>6471751</v>
      </c>
      <c r="H650" s="524">
        <f>H649</f>
        <v>613881069</v>
      </c>
      <c r="I650" s="524">
        <f>I649</f>
        <v>606116394</v>
      </c>
      <c r="J650" s="521"/>
      <c r="K650" s="338"/>
      <c r="L650" s="339"/>
      <c r="M650" s="339"/>
      <c r="N650" s="339"/>
    </row>
    <row r="651" spans="1:14" ht="16.5">
      <c r="A651" s="525" t="s">
        <v>42</v>
      </c>
      <c r="B651" s="526"/>
      <c r="C651" s="525" t="s">
        <v>1502</v>
      </c>
      <c r="D651" s="527"/>
      <c r="E651" s="528"/>
      <c r="F651" s="529" t="s">
        <v>1503</v>
      </c>
      <c r="G651" s="529"/>
      <c r="H651" s="529"/>
      <c r="I651" s="530"/>
      <c r="J651" s="531"/>
      <c r="K651" s="30"/>
      <c r="L651" s="529"/>
      <c r="M651" s="529"/>
      <c r="N651" s="529"/>
    </row>
    <row r="652" spans="1:14" ht="16.5" customHeight="1">
      <c r="A652" s="532" t="s">
        <v>64</v>
      </c>
      <c r="B652" s="532"/>
      <c r="C652" s="532"/>
      <c r="D652" s="532"/>
      <c r="E652" s="532"/>
      <c r="F652" s="532"/>
      <c r="G652" s="532"/>
      <c r="H652" s="532"/>
      <c r="I652" s="532"/>
      <c r="J652" s="532"/>
      <c r="K652" s="532"/>
      <c r="L652" s="532"/>
      <c r="M652" s="533"/>
      <c r="N652" s="533"/>
    </row>
    <row r="653" spans="1:14" ht="16.5" customHeight="1">
      <c r="A653" s="532" t="s">
        <v>47</v>
      </c>
      <c r="B653" s="532"/>
      <c r="C653" s="532"/>
      <c r="D653" s="532"/>
      <c r="E653" s="532"/>
      <c r="F653" s="532"/>
      <c r="G653" s="532"/>
      <c r="H653" s="532"/>
      <c r="I653" s="532"/>
      <c r="J653" s="532"/>
      <c r="K653" s="35"/>
      <c r="L653" s="533"/>
      <c r="M653" s="533"/>
      <c r="N653" s="533"/>
    </row>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652:L652"/>
    <mergeCell ref="A653:J653"/>
  </mergeCells>
  <printOptions horizontalCentered="1" verticalCentered="1"/>
  <pageMargins left="0.15763888888888888" right="0.19652777777777777" top="0.39375" bottom="0.19652777777777777" header="0.5118055555555555" footer="0.5118055555555555"/>
  <pageSetup horizontalDpi="300" verticalDpi="300" orientation="landscape" paperSize="8" scale="97"/>
  <legacyDrawing r:id="rId2"/>
</worksheet>
</file>

<file path=xl/worksheets/sheet2.xml><?xml version="1.0" encoding="utf-8"?>
<worksheet xmlns="http://schemas.openxmlformats.org/spreadsheetml/2006/main" xmlns:r="http://schemas.openxmlformats.org/officeDocument/2006/relationships">
  <sheetPr>
    <tabColor indexed="11"/>
  </sheetPr>
  <dimension ref="A1:N18"/>
  <sheetViews>
    <sheetView tabSelected="1" view="pageBreakPreview" zoomScale="85" zoomScaleSheetLayoutView="85" workbookViewId="0" topLeftCell="A7">
      <selection activeCell="F7" sqref="F7"/>
    </sheetView>
  </sheetViews>
  <sheetFormatPr defaultColWidth="8.00390625" defaultRowHeight="13.5"/>
  <cols>
    <col min="1" max="1" width="16.125" style="5" customWidth="1"/>
    <col min="2" max="2" width="24.25390625" style="6" customWidth="1"/>
    <col min="3" max="3" width="26.50390625" style="5" customWidth="1"/>
    <col min="4" max="4" width="5.25390625" style="5" customWidth="1"/>
    <col min="5" max="5" width="13.875" style="7" customWidth="1"/>
    <col min="6" max="6" width="11.625" style="5" customWidth="1"/>
    <col min="7" max="8" width="13.125" style="5" customWidth="1"/>
    <col min="9" max="9" width="13.125" style="7" customWidth="1"/>
    <col min="10" max="10" width="13.625" style="7" customWidth="1"/>
    <col min="11" max="11" width="8.875" style="5" customWidth="1"/>
    <col min="12" max="12" width="17.375" style="5" customWidth="1"/>
    <col min="13" max="13" width="6.50390625" style="5" customWidth="1"/>
    <col min="14" max="14" width="7.875" style="5" customWidth="1"/>
    <col min="15" max="16384" width="8.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14</v>
      </c>
      <c r="M3" s="10" t="s">
        <v>15</v>
      </c>
    </row>
    <row r="4" spans="1:14" ht="25.5" customHeight="1">
      <c r="A4" s="11" t="s">
        <v>16</v>
      </c>
      <c r="B4" s="12" t="s">
        <v>17</v>
      </c>
      <c r="C4" s="13" t="s">
        <v>18</v>
      </c>
      <c r="D4" s="14" t="s">
        <v>19</v>
      </c>
      <c r="E4" s="12" t="s">
        <v>20</v>
      </c>
      <c r="F4" s="12"/>
      <c r="G4" s="12"/>
      <c r="H4" s="12"/>
      <c r="I4" s="15" t="s">
        <v>21</v>
      </c>
      <c r="J4" s="13" t="s">
        <v>22</v>
      </c>
      <c r="K4" s="16" t="s">
        <v>23</v>
      </c>
      <c r="L4" s="17" t="s">
        <v>24</v>
      </c>
      <c r="M4" s="18" t="s">
        <v>25</v>
      </c>
      <c r="N4" s="18"/>
    </row>
    <row r="5" spans="1:14" ht="37.5" customHeight="1">
      <c r="A5" s="11"/>
      <c r="B5" s="12"/>
      <c r="C5" s="13"/>
      <c r="D5" s="14"/>
      <c r="E5" s="19" t="s">
        <v>26</v>
      </c>
      <c r="F5" s="11" t="s">
        <v>27</v>
      </c>
      <c r="G5" s="11" t="s">
        <v>28</v>
      </c>
      <c r="H5" s="13" t="s">
        <v>29</v>
      </c>
      <c r="I5" s="15"/>
      <c r="J5" s="13"/>
      <c r="K5" s="16"/>
      <c r="L5" s="17"/>
      <c r="M5" s="16" t="s">
        <v>30</v>
      </c>
      <c r="N5" s="16" t="s">
        <v>31</v>
      </c>
    </row>
    <row r="6" spans="1:14" ht="57" customHeight="1">
      <c r="A6" s="13" t="s">
        <v>32</v>
      </c>
      <c r="B6" s="20" t="s">
        <v>33</v>
      </c>
      <c r="C6" s="20" t="s">
        <v>33</v>
      </c>
      <c r="D6" s="20"/>
      <c r="E6" s="21">
        <f>'行政暨研考處'!E9</f>
        <v>0</v>
      </c>
      <c r="F6" s="21">
        <f>'行政暨研考處'!F9</f>
        <v>0</v>
      </c>
      <c r="G6" s="21">
        <f>'行政暨研考處'!G9</f>
        <v>0</v>
      </c>
      <c r="H6" s="21">
        <f>'行政暨研考處'!H9</f>
        <v>0</v>
      </c>
      <c r="I6" s="21">
        <f>'行政暨研考處'!I9</f>
        <v>0</v>
      </c>
      <c r="J6" s="20"/>
      <c r="K6" s="20"/>
      <c r="L6" s="22"/>
      <c r="M6" s="22"/>
      <c r="N6" s="12"/>
    </row>
    <row r="7" spans="1:14" ht="57" customHeight="1">
      <c r="A7" s="13" t="s">
        <v>34</v>
      </c>
      <c r="B7" s="20" t="s">
        <v>33</v>
      </c>
      <c r="C7" s="20" t="s">
        <v>33</v>
      </c>
      <c r="D7" s="20"/>
      <c r="E7" s="21">
        <f>'人事處'!E9</f>
        <v>576004</v>
      </c>
      <c r="F7" s="21">
        <f>'人事處'!F9</f>
        <v>0</v>
      </c>
      <c r="G7" s="21">
        <f>'人事處'!G9</f>
        <v>0</v>
      </c>
      <c r="H7" s="21">
        <f>'人事處'!H9</f>
        <v>576004</v>
      </c>
      <c r="I7" s="21">
        <f>'人事處'!I9</f>
        <v>576004</v>
      </c>
      <c r="J7" s="20"/>
      <c r="K7" s="20"/>
      <c r="L7" s="22"/>
      <c r="M7" s="22"/>
      <c r="N7" s="12"/>
    </row>
    <row r="8" spans="1:14" ht="75.75" customHeight="1">
      <c r="A8" s="13" t="s">
        <v>35</v>
      </c>
      <c r="B8" s="20" t="s">
        <v>33</v>
      </c>
      <c r="C8" s="20" t="s">
        <v>33</v>
      </c>
      <c r="D8" s="20"/>
      <c r="E8" s="21">
        <f>'原民處'!E14</f>
        <v>20000</v>
      </c>
      <c r="F8" s="21">
        <f>'原民處'!F14</f>
        <v>0</v>
      </c>
      <c r="G8" s="21">
        <f>'原民處'!G14</f>
        <v>0</v>
      </c>
      <c r="H8" s="21">
        <f>'原民處'!H14</f>
        <v>20000</v>
      </c>
      <c r="I8" s="21">
        <f>'原民處'!I14</f>
        <v>20000</v>
      </c>
      <c r="J8" s="20"/>
      <c r="K8" s="20"/>
      <c r="L8" s="22"/>
      <c r="M8" s="22"/>
      <c r="N8" s="12"/>
    </row>
    <row r="9" spans="1:14" ht="54.75" customHeight="1">
      <c r="A9" s="13" t="s">
        <v>36</v>
      </c>
      <c r="B9" s="20" t="s">
        <v>33</v>
      </c>
      <c r="C9" s="20" t="s">
        <v>33</v>
      </c>
      <c r="D9" s="20"/>
      <c r="E9" s="21">
        <f>'民政處'!E39</f>
        <v>8298589</v>
      </c>
      <c r="F9" s="21">
        <f>'民政處'!F39</f>
        <v>669000</v>
      </c>
      <c r="G9" s="21">
        <f>'民政處'!G39</f>
        <v>8261093</v>
      </c>
      <c r="H9" s="21">
        <f>'民政處'!H39</f>
        <v>17901682</v>
      </c>
      <c r="I9" s="21">
        <f>'民政處'!I39</f>
        <v>8971589</v>
      </c>
      <c r="J9" s="20"/>
      <c r="K9" s="20"/>
      <c r="L9" s="22"/>
      <c r="M9" s="22"/>
      <c r="N9" s="12"/>
    </row>
    <row r="10" spans="1:14" ht="55.5" customHeight="1">
      <c r="A10" s="13" t="s">
        <v>37</v>
      </c>
      <c r="B10" s="20" t="s">
        <v>33</v>
      </c>
      <c r="C10" s="20" t="s">
        <v>33</v>
      </c>
      <c r="D10" s="20"/>
      <c r="E10" s="21">
        <f>'客家事務處'!E10</f>
        <v>830000</v>
      </c>
      <c r="F10" s="21">
        <f>'客家事務處'!F10</f>
        <v>30000</v>
      </c>
      <c r="G10" s="21">
        <f>'客家事務處'!G10</f>
        <v>462135</v>
      </c>
      <c r="H10" s="21">
        <f>'客家事務處'!H10</f>
        <v>1322135</v>
      </c>
      <c r="I10" s="21">
        <f>'客家事務處'!I10</f>
        <v>830000</v>
      </c>
      <c r="J10" s="20"/>
      <c r="K10" s="20"/>
      <c r="L10" s="22"/>
      <c r="M10" s="22"/>
      <c r="N10" s="23"/>
    </row>
    <row r="11" spans="1:14" ht="57.75" customHeight="1">
      <c r="A11" s="24" t="s">
        <v>38</v>
      </c>
      <c r="B11" s="20" t="s">
        <v>33</v>
      </c>
      <c r="C11" s="20" t="s">
        <v>33</v>
      </c>
      <c r="D11" s="20"/>
      <c r="E11" s="21">
        <f>'農業處'!E85</f>
        <v>60494454</v>
      </c>
      <c r="F11" s="21">
        <f>'農業處'!F85</f>
        <v>9618770</v>
      </c>
      <c r="G11" s="21">
        <f>'農業處'!G85</f>
        <v>17389425</v>
      </c>
      <c r="H11" s="21">
        <f>'農業處'!H85</f>
        <v>87502649</v>
      </c>
      <c r="I11" s="21">
        <f>'農業處'!I85</f>
        <v>44503949</v>
      </c>
      <c r="J11" s="20"/>
      <c r="K11" s="20"/>
      <c r="L11" s="22"/>
      <c r="M11" s="22"/>
      <c r="N11" s="23"/>
    </row>
    <row r="12" spans="1:14" ht="57.75" customHeight="1">
      <c r="A12" s="24" t="s">
        <v>39</v>
      </c>
      <c r="B12" s="20" t="s">
        <v>33</v>
      </c>
      <c r="C12" s="20" t="s">
        <v>33</v>
      </c>
      <c r="D12" s="25"/>
      <c r="E12" s="26">
        <f>'建設處'!E14</f>
        <v>24730000</v>
      </c>
      <c r="F12" s="26">
        <f>'建設處'!F14</f>
        <v>0</v>
      </c>
      <c r="G12" s="26">
        <f>'建設處'!G14</f>
        <v>0</v>
      </c>
      <c r="H12" s="26">
        <f>'建設處'!H14</f>
        <v>24730000</v>
      </c>
      <c r="I12" s="26">
        <f>'建設處'!I14</f>
        <v>9071000</v>
      </c>
      <c r="J12" s="20"/>
      <c r="K12" s="20"/>
      <c r="L12" s="22"/>
      <c r="M12" s="22"/>
      <c r="N12" s="23"/>
    </row>
    <row r="13" spans="1:14" ht="57.75" customHeight="1">
      <c r="A13" s="13" t="s">
        <v>40</v>
      </c>
      <c r="B13" s="20" t="s">
        <v>33</v>
      </c>
      <c r="C13" s="20" t="s">
        <v>33</v>
      </c>
      <c r="D13" s="25"/>
      <c r="E13" s="26">
        <f>'觀光處'!E11</f>
        <v>2793183</v>
      </c>
      <c r="F13" s="26">
        <f>'觀光處'!F11</f>
        <v>0</v>
      </c>
      <c r="G13" s="26">
        <f>'觀光處'!G11</f>
        <v>0</v>
      </c>
      <c r="H13" s="26">
        <f>'觀光處'!H11</f>
        <v>2793183</v>
      </c>
      <c r="I13" s="26">
        <f>'觀光處'!I11</f>
        <v>2793183</v>
      </c>
      <c r="J13" s="20"/>
      <c r="K13" s="20"/>
      <c r="L13" s="22"/>
      <c r="M13" s="22"/>
      <c r="N13" s="23"/>
    </row>
    <row r="14" spans="1:14" ht="57.75" customHeight="1">
      <c r="A14" s="13" t="s">
        <v>41</v>
      </c>
      <c r="B14" s="20" t="s">
        <v>33</v>
      </c>
      <c r="C14" s="20" t="s">
        <v>33</v>
      </c>
      <c r="D14" s="25"/>
      <c r="E14" s="26">
        <f>'社會處'!E650</f>
        <v>606116394</v>
      </c>
      <c r="F14" s="26">
        <f>'社會處'!F650</f>
        <v>1252424</v>
      </c>
      <c r="G14" s="26">
        <f>'社會處'!G650</f>
        <v>6471751</v>
      </c>
      <c r="H14" s="26">
        <f>'社會處'!H650</f>
        <v>613881069</v>
      </c>
      <c r="I14" s="26">
        <f>'社會處'!I650</f>
        <v>606116394</v>
      </c>
      <c r="J14" s="20"/>
      <c r="K14" s="20"/>
      <c r="L14" s="22"/>
      <c r="M14" s="22"/>
      <c r="N14" s="23"/>
    </row>
    <row r="15" spans="1:14" ht="57.75" customHeight="1">
      <c r="A15" s="27" t="s">
        <v>29</v>
      </c>
      <c r="B15" s="28"/>
      <c r="C15" s="28"/>
      <c r="D15" s="29"/>
      <c r="E15" s="26">
        <f>SUM(E6:E14)</f>
        <v>703858624</v>
      </c>
      <c r="F15" s="26">
        <f>SUM(F6:F14)</f>
        <v>11570194</v>
      </c>
      <c r="G15" s="26">
        <f>SUM(G6:G14)</f>
        <v>32584404</v>
      </c>
      <c r="H15" s="26">
        <f>SUM(H6:H14)</f>
        <v>748726722</v>
      </c>
      <c r="I15" s="26">
        <f>SUM(I6:I14)</f>
        <v>672882119</v>
      </c>
      <c r="J15" s="28"/>
      <c r="K15" s="28"/>
      <c r="L15" s="22"/>
      <c r="M15" s="22"/>
      <c r="N15" s="23"/>
    </row>
    <row r="16" spans="1:14" ht="16.5">
      <c r="A16" s="30" t="s">
        <v>42</v>
      </c>
      <c r="B16" s="31"/>
      <c r="C16" s="30" t="s">
        <v>43</v>
      </c>
      <c r="D16" s="30"/>
      <c r="E16" s="32"/>
      <c r="F16" s="30"/>
      <c r="G16" s="30"/>
      <c r="H16" s="30" t="s">
        <v>44</v>
      </c>
      <c r="I16" s="32"/>
      <c r="J16" s="32"/>
      <c r="K16" s="30"/>
      <c r="L16" s="30" t="s">
        <v>45</v>
      </c>
      <c r="M16" s="30"/>
      <c r="N16" s="33"/>
    </row>
    <row r="17" spans="1:12" s="35" customFormat="1" ht="21" customHeight="1">
      <c r="A17" s="34" t="s">
        <v>46</v>
      </c>
      <c r="B17" s="34"/>
      <c r="C17" s="34"/>
      <c r="D17" s="34"/>
      <c r="E17" s="34"/>
      <c r="F17" s="34"/>
      <c r="G17" s="34"/>
      <c r="H17" s="34"/>
      <c r="I17" s="34"/>
      <c r="J17" s="34"/>
      <c r="K17" s="34"/>
      <c r="L17" s="34"/>
    </row>
    <row r="18" spans="1:10" s="35" customFormat="1" ht="22.5" customHeight="1">
      <c r="A18" s="34" t="s">
        <v>47</v>
      </c>
      <c r="B18" s="34"/>
      <c r="C18" s="34"/>
      <c r="D18" s="34"/>
      <c r="E18" s="34"/>
      <c r="F18" s="34"/>
      <c r="G18" s="34"/>
      <c r="H18" s="34"/>
      <c r="I18" s="34"/>
      <c r="J18" s="34"/>
    </row>
    <row r="19" ht="37.5" customHeight="1"/>
    <row r="20" ht="43.5" customHeight="1"/>
    <row r="21" ht="42" customHeight="1"/>
    <row r="22" ht="42" customHeight="1"/>
    <row r="23" ht="45" customHeight="1"/>
    <row r="24" ht="55.5" customHeight="1"/>
    <row r="25" ht="43.5" customHeight="1"/>
    <row r="26" ht="54" customHeight="1"/>
    <row r="27" ht="42.75" customHeight="1"/>
    <row r="28" ht="16.5" customHeight="1" hidden="1"/>
    <row r="29" ht="43.5" customHeight="1"/>
    <row r="30" ht="33" customHeight="1"/>
    <row r="31" ht="37.5" customHeight="1"/>
    <row r="32" ht="24.75" customHeight="1"/>
    <row r="88" ht="19.5" customHeight="1"/>
    <row r="89" ht="19.5" customHeight="1"/>
    <row r="91" ht="19.5" customHeight="1"/>
    <row r="92" ht="19.5" customHeight="1"/>
    <row r="124" ht="24.75" customHeight="1"/>
    <row r="180"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7:L17"/>
    <mergeCell ref="A18:J18"/>
  </mergeCells>
  <hyperlinks>
    <hyperlink ref="B6" location="行政暨研考處!A1" display="詳後附表"/>
    <hyperlink ref="C6" location="行政暨研考處!A1" display="詳後附表"/>
    <hyperlink ref="B7" location="人事處!A1" display="詳後附表"/>
    <hyperlink ref="C7" location="人事處!A1" display="詳後附表"/>
    <hyperlink ref="B8" location="原民處!Print_Area" display="詳後附表"/>
    <hyperlink ref="C8" location="原民處!Print_Area" display="詳後附表"/>
    <hyperlink ref="B9" location="民政處!A1" display="詳後附表"/>
    <hyperlink ref="C9" location="民政處!A1" display="詳後附表"/>
    <hyperlink ref="B10" location="客家事務處!Print_Area" display="詳後附表"/>
    <hyperlink ref="C10" location="客家事務處!Print_Area" display="詳後附表"/>
    <hyperlink ref="B11" location="農業處!A1" display="詳後附表"/>
    <hyperlink ref="C11" location="農業處!A1" display="詳後附表"/>
    <hyperlink ref="B12" location="建設處!Print_Titles" display="詳後附表"/>
    <hyperlink ref="C12" location="建設處!Print_Titles" display="詳後附表"/>
    <hyperlink ref="B13" location="觀光處!Print_Titles" display="詳後附表"/>
    <hyperlink ref="C13" location="觀光處!Print_Area" display="詳後附表"/>
    <hyperlink ref="B14" location="社會處!Print_Titles" display="詳後附表"/>
    <hyperlink ref="C14" location="社會處!Print_Area" display="詳後附表"/>
  </hyperlinks>
  <printOptions horizontalCentered="1" verticalCentered="1"/>
  <pageMargins left="0.15763888888888888" right="0.11805555555555555" top="0.11805555555555555" bottom="0" header="0.5118055555555555" footer="0.5118055555555555"/>
  <pageSetup horizontalDpi="300" verticalDpi="300" orientation="landscape" paperSize="8" scale="105"/>
</worksheet>
</file>

<file path=xl/worksheets/sheet3.xml><?xml version="1.0" encoding="utf-8"?>
<worksheet xmlns="http://schemas.openxmlformats.org/spreadsheetml/2006/main" xmlns:r="http://schemas.openxmlformats.org/officeDocument/2006/relationships">
  <sheetPr>
    <tabColor indexed="34"/>
  </sheetPr>
  <dimension ref="A1:N12"/>
  <sheetViews>
    <sheetView view="pageBreakPreview" zoomScale="85" zoomScaleSheetLayoutView="85" workbookViewId="0" topLeftCell="A1">
      <selection activeCell="A12" sqref="A12"/>
    </sheetView>
  </sheetViews>
  <sheetFormatPr defaultColWidth="8.00390625" defaultRowHeight="13.5"/>
  <cols>
    <col min="1" max="1" width="16.125" style="5" customWidth="1"/>
    <col min="2" max="2" width="21.00390625" style="6" customWidth="1"/>
    <col min="3" max="3" width="23.75390625" style="5" customWidth="1"/>
    <col min="4" max="4" width="11.625" style="5" customWidth="1"/>
    <col min="5" max="5" width="11.50390625" style="7" customWidth="1"/>
    <col min="6" max="6" width="8.625" style="5" customWidth="1"/>
    <col min="7" max="8" width="10.2539062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6.5">
      <c r="A3" s="5" t="s">
        <v>48</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s="43" customFormat="1" ht="78" customHeight="1">
      <c r="A6" s="37" t="s">
        <v>49</v>
      </c>
      <c r="B6" s="37"/>
      <c r="C6" s="38"/>
      <c r="D6" s="39"/>
      <c r="E6" s="40"/>
      <c r="F6" s="40"/>
      <c r="G6" s="40"/>
      <c r="H6" s="40"/>
      <c r="I6" s="40"/>
      <c r="J6" s="41"/>
      <c r="K6" s="39"/>
      <c r="L6" s="42"/>
      <c r="M6" s="42"/>
      <c r="N6" s="42"/>
    </row>
    <row r="7" spans="1:14" s="43" customFormat="1" ht="78" customHeight="1">
      <c r="A7" s="37"/>
      <c r="B7" s="37"/>
      <c r="C7" s="38"/>
      <c r="D7" s="39"/>
      <c r="E7" s="40"/>
      <c r="F7" s="40"/>
      <c r="G7" s="40"/>
      <c r="H7" s="40"/>
      <c r="I7" s="40"/>
      <c r="J7" s="41"/>
      <c r="K7" s="39"/>
      <c r="L7" s="42"/>
      <c r="M7" s="42"/>
      <c r="N7" s="42"/>
    </row>
    <row r="8" spans="1:14" s="43" customFormat="1" ht="39.75" customHeight="1">
      <c r="A8" s="44" t="s">
        <v>50</v>
      </c>
      <c r="B8" s="45"/>
      <c r="C8" s="45"/>
      <c r="D8" s="45"/>
      <c r="E8" s="46">
        <f aca="true" t="shared" si="0" ref="E8:E9">SUM(E7:E7)</f>
        <v>0</v>
      </c>
      <c r="F8" s="46">
        <f aca="true" t="shared" si="1" ref="F8:F9">SUM(F7:F7)</f>
        <v>0</v>
      </c>
      <c r="G8" s="46">
        <f aca="true" t="shared" si="2" ref="G8:G9">SUM(G7:G7)</f>
        <v>0</v>
      </c>
      <c r="H8" s="46">
        <f aca="true" t="shared" si="3" ref="H8:H9">SUM(H7:H7)</f>
        <v>0</v>
      </c>
      <c r="I8" s="46">
        <f aca="true" t="shared" si="4" ref="I8:I9">SUM(I7:I7)</f>
        <v>0</v>
      </c>
      <c r="J8" s="47"/>
      <c r="K8" s="45"/>
      <c r="L8" s="44"/>
      <c r="M8" s="44"/>
      <c r="N8" s="44"/>
    </row>
    <row r="9" spans="1:14" s="43" customFormat="1" ht="36.75" customHeight="1">
      <c r="A9" s="45" t="s">
        <v>29</v>
      </c>
      <c r="B9" s="45"/>
      <c r="C9" s="45"/>
      <c r="D9" s="45"/>
      <c r="E9" s="46">
        <f t="shared" si="0"/>
        <v>0</v>
      </c>
      <c r="F9" s="46">
        <f t="shared" si="1"/>
        <v>0</v>
      </c>
      <c r="G9" s="46">
        <f t="shared" si="2"/>
        <v>0</v>
      </c>
      <c r="H9" s="46">
        <f t="shared" si="3"/>
        <v>0</v>
      </c>
      <c r="I9" s="46">
        <f t="shared" si="4"/>
        <v>0</v>
      </c>
      <c r="J9" s="46"/>
      <c r="K9" s="46"/>
      <c r="L9" s="46"/>
      <c r="M9" s="46"/>
      <c r="N9" s="46"/>
    </row>
    <row r="10" spans="1:14" ht="44.25" customHeight="1">
      <c r="A10" s="30" t="s">
        <v>42</v>
      </c>
      <c r="B10" s="31"/>
      <c r="C10" s="30" t="s">
        <v>43</v>
      </c>
      <c r="D10" s="30"/>
      <c r="E10" s="32"/>
      <c r="F10" s="30"/>
      <c r="G10" s="30"/>
      <c r="H10" s="30" t="s">
        <v>44</v>
      </c>
      <c r="I10" s="32"/>
      <c r="J10" s="32"/>
      <c r="K10" s="30"/>
      <c r="L10" s="30" t="s">
        <v>45</v>
      </c>
      <c r="M10" s="30"/>
      <c r="N10" s="33"/>
    </row>
    <row r="11" spans="1:12" s="35" customFormat="1" ht="21" customHeight="1">
      <c r="A11" s="34" t="s">
        <v>51</v>
      </c>
      <c r="B11" s="34"/>
      <c r="C11" s="34"/>
      <c r="D11" s="34"/>
      <c r="E11" s="34"/>
      <c r="F11" s="34"/>
      <c r="G11" s="34"/>
      <c r="H11" s="34"/>
      <c r="I11" s="34"/>
      <c r="J11" s="34"/>
      <c r="K11" s="34"/>
      <c r="L11" s="34"/>
    </row>
    <row r="12" spans="1:10" s="35" customFormat="1" ht="22.5" customHeight="1">
      <c r="A12" s="34" t="s">
        <v>47</v>
      </c>
      <c r="B12" s="34"/>
      <c r="C12" s="34"/>
      <c r="D12" s="34"/>
      <c r="E12" s="34"/>
      <c r="F12" s="34"/>
      <c r="G12" s="34"/>
      <c r="H12" s="34"/>
      <c r="I12" s="34"/>
      <c r="J12" s="34"/>
    </row>
    <row r="13" ht="37.5" customHeight="1"/>
    <row r="14" ht="43.5" customHeight="1"/>
    <row r="15" ht="42" customHeight="1"/>
    <row r="16" ht="42" customHeight="1"/>
    <row r="17" ht="45" customHeight="1"/>
    <row r="18" ht="55.5" customHeight="1"/>
    <row r="19" ht="43.5" customHeight="1"/>
    <row r="20" ht="54" customHeight="1"/>
    <row r="21" ht="42.75" customHeight="1"/>
    <row r="22" ht="16.5" customHeight="1" hidden="1"/>
    <row r="23" ht="43.5" customHeight="1"/>
    <row r="24" ht="33" customHeight="1"/>
    <row r="25" ht="37.5" customHeight="1"/>
    <row r="26" ht="24.75" customHeight="1"/>
    <row r="82" ht="19.5" customHeight="1"/>
    <row r="83" ht="19.5" customHeight="1"/>
    <row r="85" ht="19.5" customHeight="1"/>
    <row r="86" ht="19.5" customHeight="1"/>
    <row r="118" ht="24.75" customHeight="1"/>
    <row r="174"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1:L11"/>
    <mergeCell ref="A12:J12"/>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4.xml><?xml version="1.0" encoding="utf-8"?>
<worksheet xmlns="http://schemas.openxmlformats.org/spreadsheetml/2006/main" xmlns:r="http://schemas.openxmlformats.org/officeDocument/2006/relationships">
  <sheetPr>
    <tabColor indexed="34"/>
  </sheetPr>
  <dimension ref="A1:N12"/>
  <sheetViews>
    <sheetView view="pageBreakPreview" zoomScale="85" zoomScaleSheetLayoutView="85" workbookViewId="0" topLeftCell="A4">
      <selection activeCell="I8" sqref="I8"/>
    </sheetView>
  </sheetViews>
  <sheetFormatPr defaultColWidth="8.00390625" defaultRowHeight="13.5"/>
  <cols>
    <col min="1" max="1" width="16.125" style="5" customWidth="1"/>
    <col min="2" max="2" width="24.25390625" style="6" customWidth="1"/>
    <col min="3" max="3" width="26.50390625" style="5" customWidth="1"/>
    <col min="4" max="4" width="10.50390625" style="5" customWidth="1"/>
    <col min="5" max="5" width="11.50390625" style="7" customWidth="1"/>
    <col min="6" max="6" width="8.625" style="5" customWidth="1"/>
    <col min="7" max="8" width="10.2539062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52</v>
      </c>
      <c r="B2" s="9"/>
      <c r="C2" s="9"/>
      <c r="D2" s="9"/>
      <c r="E2" s="9"/>
      <c r="F2" s="9"/>
      <c r="G2" s="9"/>
      <c r="H2" s="9"/>
      <c r="I2" s="9"/>
      <c r="J2" s="9"/>
      <c r="K2" s="9"/>
      <c r="L2" s="9"/>
      <c r="M2" s="9"/>
      <c r="N2" s="9"/>
    </row>
    <row r="3" spans="1:13" ht="18.75">
      <c r="A3" s="5" t="s">
        <v>53</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ht="91.5" customHeight="1">
      <c r="A6" s="48" t="s">
        <v>54</v>
      </c>
      <c r="B6" s="49" t="s">
        <v>55</v>
      </c>
      <c r="C6" s="50" t="s">
        <v>56</v>
      </c>
      <c r="D6" s="51" t="s">
        <v>57</v>
      </c>
      <c r="E6" s="52">
        <v>340000</v>
      </c>
      <c r="F6" s="52"/>
      <c r="G6" s="52"/>
      <c r="H6" s="52">
        <v>340000</v>
      </c>
      <c r="I6" s="52">
        <v>340000</v>
      </c>
      <c r="J6" s="50"/>
      <c r="K6" s="50" t="s">
        <v>58</v>
      </c>
      <c r="L6" s="53"/>
      <c r="M6" s="53"/>
      <c r="N6" s="53"/>
    </row>
    <row r="7" spans="1:14" s="57" customFormat="1" ht="33.75" customHeight="1">
      <c r="A7" s="54"/>
      <c r="B7" s="49" t="s">
        <v>59</v>
      </c>
      <c r="C7" s="50" t="s">
        <v>56</v>
      </c>
      <c r="D7" s="50" t="s">
        <v>60</v>
      </c>
      <c r="E7" s="55">
        <v>232000</v>
      </c>
      <c r="F7" s="55"/>
      <c r="G7" s="55"/>
      <c r="H7" s="55">
        <v>232000</v>
      </c>
      <c r="I7" s="55">
        <v>232000</v>
      </c>
      <c r="J7" s="50"/>
      <c r="K7" s="50" t="s">
        <v>58</v>
      </c>
      <c r="L7" s="56"/>
      <c r="M7" s="53"/>
      <c r="N7" s="56"/>
    </row>
    <row r="8" spans="1:14" ht="57.75" customHeight="1">
      <c r="A8" s="58"/>
      <c r="B8" s="49" t="s">
        <v>61</v>
      </c>
      <c r="C8" s="50" t="s">
        <v>62</v>
      </c>
      <c r="D8" s="50" t="s">
        <v>63</v>
      </c>
      <c r="E8" s="55">
        <v>4004</v>
      </c>
      <c r="F8" s="55"/>
      <c r="G8" s="55"/>
      <c r="H8" s="55">
        <v>4004</v>
      </c>
      <c r="I8" s="55">
        <v>4004</v>
      </c>
      <c r="J8" s="50"/>
      <c r="K8" s="50" t="s">
        <v>58</v>
      </c>
      <c r="L8" s="56"/>
      <c r="M8" s="53"/>
      <c r="N8" s="56"/>
    </row>
    <row r="9" spans="1:14" ht="40.5" customHeight="1">
      <c r="A9" s="59" t="s">
        <v>29</v>
      </c>
      <c r="B9" s="60"/>
      <c r="C9" s="60"/>
      <c r="D9" s="61"/>
      <c r="E9" s="62">
        <f>SUM(E6:E8)</f>
        <v>576004</v>
      </c>
      <c r="F9" s="62">
        <f>SUM(F6:F8)</f>
        <v>0</v>
      </c>
      <c r="G9" s="62">
        <f>SUM(G6:G8)</f>
        <v>0</v>
      </c>
      <c r="H9" s="62">
        <f>SUM(H6:H8)</f>
        <v>576004</v>
      </c>
      <c r="I9" s="62">
        <f>SUM(I6:I8)</f>
        <v>576004</v>
      </c>
      <c r="J9" s="60"/>
      <c r="K9" s="60"/>
      <c r="L9" s="63"/>
      <c r="M9" s="63"/>
      <c r="N9" s="64"/>
    </row>
    <row r="10" spans="1:14" ht="44.25" customHeight="1">
      <c r="A10" s="30" t="s">
        <v>42</v>
      </c>
      <c r="B10" s="31"/>
      <c r="C10" s="30" t="s">
        <v>43</v>
      </c>
      <c r="D10" s="30"/>
      <c r="E10" s="32"/>
      <c r="F10" s="30"/>
      <c r="G10" s="30"/>
      <c r="H10" s="30" t="s">
        <v>44</v>
      </c>
      <c r="I10" s="32"/>
      <c r="J10" s="32"/>
      <c r="K10" s="30"/>
      <c r="L10" s="30" t="s">
        <v>45</v>
      </c>
      <c r="M10" s="30"/>
      <c r="N10" s="33"/>
    </row>
    <row r="11" spans="1:12" s="35" customFormat="1" ht="21" customHeight="1">
      <c r="A11" s="34" t="s">
        <v>64</v>
      </c>
      <c r="B11" s="34"/>
      <c r="C11" s="34"/>
      <c r="D11" s="34"/>
      <c r="E11" s="34"/>
      <c r="F11" s="34"/>
      <c r="G11" s="34"/>
      <c r="H11" s="34"/>
      <c r="I11" s="34"/>
      <c r="J11" s="34"/>
      <c r="K11" s="34"/>
      <c r="L11" s="34"/>
    </row>
    <row r="12" spans="1:10" s="35" customFormat="1" ht="22.5" customHeight="1">
      <c r="A12" s="34" t="s">
        <v>47</v>
      </c>
      <c r="B12" s="34"/>
      <c r="C12" s="34"/>
      <c r="D12" s="34"/>
      <c r="E12" s="34"/>
      <c r="F12" s="34"/>
      <c r="G12" s="34"/>
      <c r="H12" s="34"/>
      <c r="I12" s="34"/>
      <c r="J12" s="34"/>
    </row>
    <row r="13" ht="37.5" customHeight="1"/>
    <row r="14" ht="43.5" customHeight="1"/>
    <row r="15" ht="42" customHeight="1"/>
    <row r="16" ht="42" customHeight="1"/>
    <row r="17" ht="45" customHeight="1"/>
    <row r="18" ht="55.5" customHeight="1"/>
    <row r="19" ht="43.5" customHeight="1"/>
    <row r="20" ht="54" customHeight="1"/>
    <row r="21" ht="42.75" customHeight="1"/>
    <row r="22" ht="16.5" customHeight="1" hidden="1"/>
    <row r="23" ht="43.5" customHeight="1"/>
    <row r="24" ht="33" customHeight="1"/>
    <row r="25" ht="37.5" customHeight="1"/>
    <row r="26" ht="24.75" customHeight="1"/>
    <row r="82" ht="19.5" customHeight="1"/>
    <row r="83" ht="19.5" customHeight="1"/>
    <row r="85" ht="19.5" customHeight="1"/>
    <row r="86" ht="19.5" customHeight="1"/>
    <row r="118" ht="24.75" customHeight="1"/>
    <row r="174"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1:L11"/>
    <mergeCell ref="A12:J12"/>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5.xml><?xml version="1.0" encoding="utf-8"?>
<worksheet xmlns="http://schemas.openxmlformats.org/spreadsheetml/2006/main" xmlns:r="http://schemas.openxmlformats.org/officeDocument/2006/relationships">
  <sheetPr>
    <tabColor indexed="34"/>
  </sheetPr>
  <dimension ref="A1:N43"/>
  <sheetViews>
    <sheetView view="pageBreakPreview" zoomScale="85" zoomScaleSheetLayoutView="85" workbookViewId="0" topLeftCell="A27">
      <selection activeCell="C26" sqref="C26"/>
    </sheetView>
  </sheetViews>
  <sheetFormatPr defaultColWidth="8.00390625" defaultRowHeight="13.5"/>
  <cols>
    <col min="1" max="1" width="17.125" style="5" customWidth="1"/>
    <col min="2" max="2" width="25.375" style="6" customWidth="1"/>
    <col min="3" max="3" width="26.625" style="5" customWidth="1"/>
    <col min="4" max="4" width="10.00390625" style="5" customWidth="1"/>
    <col min="5" max="5" width="11.625" style="65" customWidth="1"/>
    <col min="6" max="6" width="10.00390625" style="5" customWidth="1"/>
    <col min="7" max="7" width="13.625" style="5" customWidth="1"/>
    <col min="8" max="8" width="12.625" style="5" customWidth="1"/>
    <col min="9" max="9" width="12.625" style="7" customWidth="1"/>
    <col min="10" max="10" width="19.50390625" style="7" customWidth="1"/>
    <col min="11" max="11" width="9.875" style="5" customWidth="1"/>
    <col min="12" max="12" width="11.875" style="5" customWidth="1"/>
    <col min="13" max="13" width="5.50390625" style="5" customWidth="1"/>
    <col min="14" max="14" width="3.75390625" style="5" customWidth="1"/>
    <col min="15" max="16384" width="8.75390625" style="5" customWidth="1"/>
  </cols>
  <sheetData>
    <row r="1" spans="1:14" ht="24">
      <c r="A1" s="8" t="s">
        <v>12</v>
      </c>
      <c r="B1" s="8"/>
      <c r="C1" s="8"/>
      <c r="D1" s="8"/>
      <c r="E1" s="8"/>
      <c r="F1" s="8"/>
      <c r="G1" s="8"/>
      <c r="H1" s="8"/>
      <c r="I1" s="8"/>
      <c r="J1" s="8"/>
      <c r="K1" s="8"/>
      <c r="L1" s="8"/>
      <c r="M1" s="8"/>
      <c r="N1" s="8"/>
    </row>
    <row r="2" spans="1:14" ht="17.25">
      <c r="A2" s="9" t="s">
        <v>65</v>
      </c>
      <c r="B2" s="9"/>
      <c r="C2" s="9"/>
      <c r="D2" s="9"/>
      <c r="E2" s="9"/>
      <c r="F2" s="9"/>
      <c r="G2" s="9"/>
      <c r="H2" s="9"/>
      <c r="I2" s="9"/>
      <c r="J2" s="9"/>
      <c r="K2" s="9"/>
      <c r="L2" s="9"/>
      <c r="M2" s="9"/>
      <c r="N2" s="9"/>
    </row>
    <row r="3" spans="1:13" ht="16.5">
      <c r="A3" s="5" t="s">
        <v>66</v>
      </c>
      <c r="M3" s="5" t="s">
        <v>67</v>
      </c>
    </row>
    <row r="4" spans="1:14" ht="47.25" customHeight="1">
      <c r="A4" s="66" t="s">
        <v>16</v>
      </c>
      <c r="B4" s="67" t="s">
        <v>17</v>
      </c>
      <c r="C4" s="66" t="s">
        <v>18</v>
      </c>
      <c r="D4" s="68" t="s">
        <v>19</v>
      </c>
      <c r="E4" s="68" t="s">
        <v>20</v>
      </c>
      <c r="F4" s="68"/>
      <c r="G4" s="68"/>
      <c r="H4" s="68"/>
      <c r="I4" s="69" t="s">
        <v>21</v>
      </c>
      <c r="J4" s="66" t="s">
        <v>22</v>
      </c>
      <c r="K4" s="70" t="s">
        <v>23</v>
      </c>
      <c r="L4" s="69" t="s">
        <v>24</v>
      </c>
      <c r="M4" s="71" t="s">
        <v>25</v>
      </c>
      <c r="N4" s="71"/>
    </row>
    <row r="5" spans="1:14" ht="55.5" customHeight="1">
      <c r="A5" s="66"/>
      <c r="B5" s="67"/>
      <c r="C5" s="66"/>
      <c r="D5" s="66"/>
      <c r="E5" s="72" t="s">
        <v>26</v>
      </c>
      <c r="F5" s="73" t="s">
        <v>27</v>
      </c>
      <c r="G5" s="73" t="s">
        <v>28</v>
      </c>
      <c r="H5" s="73" t="s">
        <v>29</v>
      </c>
      <c r="I5" s="69"/>
      <c r="J5" s="66"/>
      <c r="K5" s="70"/>
      <c r="L5" s="69"/>
      <c r="M5" s="70" t="s">
        <v>30</v>
      </c>
      <c r="N5" s="70" t="s">
        <v>31</v>
      </c>
    </row>
    <row r="6" spans="1:14" ht="44.25" customHeight="1">
      <c r="A6" s="74" t="s">
        <v>68</v>
      </c>
      <c r="B6" s="73" t="s">
        <v>69</v>
      </c>
      <c r="C6" s="75" t="s">
        <v>70</v>
      </c>
      <c r="D6" s="76" t="s">
        <v>71</v>
      </c>
      <c r="E6" s="77">
        <v>50000</v>
      </c>
      <c r="F6" s="78">
        <v>0</v>
      </c>
      <c r="G6" s="79">
        <v>362000</v>
      </c>
      <c r="H6" s="77">
        <f aca="true" t="shared" si="0" ref="H6:H27">SUM(E6:G6)</f>
        <v>412000</v>
      </c>
      <c r="I6" s="80">
        <v>50000</v>
      </c>
      <c r="J6" s="66"/>
      <c r="K6" s="70" t="s">
        <v>58</v>
      </c>
      <c r="L6" s="69"/>
      <c r="M6" s="70" t="s">
        <v>72</v>
      </c>
      <c r="N6" s="70"/>
    </row>
    <row r="7" spans="1:14" ht="44.25" customHeight="1">
      <c r="A7" s="74"/>
      <c r="B7" s="81" t="s">
        <v>73</v>
      </c>
      <c r="C7" s="75" t="s">
        <v>74</v>
      </c>
      <c r="D7" s="76" t="s">
        <v>71</v>
      </c>
      <c r="E7" s="82">
        <v>947897</v>
      </c>
      <c r="F7" s="78">
        <v>0</v>
      </c>
      <c r="G7" s="79">
        <v>674543</v>
      </c>
      <c r="H7" s="77">
        <f t="shared" si="0"/>
        <v>1622440</v>
      </c>
      <c r="I7" s="80">
        <v>947897</v>
      </c>
      <c r="J7" s="54"/>
      <c r="K7" s="70" t="s">
        <v>58</v>
      </c>
      <c r="L7" s="69"/>
      <c r="M7" s="70" t="s">
        <v>72</v>
      </c>
      <c r="N7" s="70"/>
    </row>
    <row r="8" spans="1:14" ht="44.25" customHeight="1">
      <c r="A8" s="74"/>
      <c r="B8" s="81" t="s">
        <v>75</v>
      </c>
      <c r="C8" s="75" t="s">
        <v>76</v>
      </c>
      <c r="D8" s="76" t="s">
        <v>71</v>
      </c>
      <c r="E8" s="82">
        <v>217000</v>
      </c>
      <c r="F8" s="78">
        <v>0</v>
      </c>
      <c r="G8" s="79">
        <v>151500</v>
      </c>
      <c r="H8" s="77">
        <f t="shared" si="0"/>
        <v>368500</v>
      </c>
      <c r="I8" s="80">
        <v>217000</v>
      </c>
      <c r="J8" s="54"/>
      <c r="K8" s="70" t="s">
        <v>58</v>
      </c>
      <c r="L8" s="69"/>
      <c r="M8" s="70" t="s">
        <v>72</v>
      </c>
      <c r="N8" s="70"/>
    </row>
    <row r="9" spans="1:14" ht="44.25" customHeight="1">
      <c r="A9" s="74"/>
      <c r="B9" s="81" t="s">
        <v>77</v>
      </c>
      <c r="C9" s="83" t="s">
        <v>78</v>
      </c>
      <c r="D9" s="76" t="s">
        <v>79</v>
      </c>
      <c r="E9" s="82">
        <v>180000</v>
      </c>
      <c r="F9" s="78">
        <v>0</v>
      </c>
      <c r="G9" s="79">
        <v>211000</v>
      </c>
      <c r="H9" s="77">
        <f t="shared" si="0"/>
        <v>391000</v>
      </c>
      <c r="I9" s="80">
        <v>180000</v>
      </c>
      <c r="J9" s="54"/>
      <c r="K9" s="70" t="s">
        <v>58</v>
      </c>
      <c r="L9" s="69"/>
      <c r="M9" s="70" t="s">
        <v>72</v>
      </c>
      <c r="N9" s="70"/>
    </row>
    <row r="10" spans="1:14" ht="44.25" customHeight="1">
      <c r="A10" s="74"/>
      <c r="B10" s="81" t="s">
        <v>80</v>
      </c>
      <c r="C10" s="75" t="s">
        <v>81</v>
      </c>
      <c r="D10" s="76" t="s">
        <v>71</v>
      </c>
      <c r="E10" s="82">
        <v>450000</v>
      </c>
      <c r="F10" s="78">
        <v>0</v>
      </c>
      <c r="G10" s="79">
        <v>353525</v>
      </c>
      <c r="H10" s="77">
        <f t="shared" si="0"/>
        <v>803525</v>
      </c>
      <c r="I10" s="80">
        <v>450000</v>
      </c>
      <c r="J10" s="54"/>
      <c r="K10" s="70" t="s">
        <v>58</v>
      </c>
      <c r="L10" s="69"/>
      <c r="M10" s="70" t="s">
        <v>72</v>
      </c>
      <c r="N10" s="70"/>
    </row>
    <row r="11" spans="1:14" ht="44.25" customHeight="1">
      <c r="A11" s="74"/>
      <c r="B11" s="81" t="s">
        <v>82</v>
      </c>
      <c r="C11" s="83" t="s">
        <v>83</v>
      </c>
      <c r="D11" s="76" t="s">
        <v>84</v>
      </c>
      <c r="E11" s="82">
        <v>60000</v>
      </c>
      <c r="F11" s="78">
        <v>0</v>
      </c>
      <c r="G11" s="79">
        <v>40700</v>
      </c>
      <c r="H11" s="77">
        <f t="shared" si="0"/>
        <v>100700</v>
      </c>
      <c r="I11" s="80">
        <v>60000</v>
      </c>
      <c r="J11" s="54"/>
      <c r="K11" s="70" t="s">
        <v>58</v>
      </c>
      <c r="L11" s="69"/>
      <c r="M11" s="84" t="s">
        <v>72</v>
      </c>
      <c r="N11" s="70"/>
    </row>
    <row r="12" spans="1:14" ht="44.25" customHeight="1">
      <c r="A12" s="74"/>
      <c r="B12" s="81" t="s">
        <v>85</v>
      </c>
      <c r="C12" s="75" t="s">
        <v>86</v>
      </c>
      <c r="D12" s="76" t="s">
        <v>71</v>
      </c>
      <c r="E12" s="82">
        <v>20000</v>
      </c>
      <c r="F12" s="78">
        <v>0</v>
      </c>
      <c r="G12" s="79">
        <v>310000</v>
      </c>
      <c r="H12" s="77">
        <f t="shared" si="0"/>
        <v>330000</v>
      </c>
      <c r="I12" s="80">
        <v>20000</v>
      </c>
      <c r="J12" s="54"/>
      <c r="K12" s="70" t="s">
        <v>58</v>
      </c>
      <c r="L12" s="85"/>
      <c r="M12" s="86"/>
      <c r="N12" s="87" t="s">
        <v>72</v>
      </c>
    </row>
    <row r="13" spans="1:14" ht="44.25" customHeight="1">
      <c r="A13" s="74"/>
      <c r="B13" s="81" t="s">
        <v>87</v>
      </c>
      <c r="C13" s="75" t="s">
        <v>88</v>
      </c>
      <c r="D13" s="76" t="s">
        <v>79</v>
      </c>
      <c r="E13" s="82">
        <v>19820</v>
      </c>
      <c r="F13" s="78">
        <v>51000</v>
      </c>
      <c r="G13" s="79">
        <v>194478</v>
      </c>
      <c r="H13" s="77">
        <f t="shared" si="0"/>
        <v>265298</v>
      </c>
      <c r="I13" s="80">
        <v>19820</v>
      </c>
      <c r="J13" s="54" t="s">
        <v>89</v>
      </c>
      <c r="K13" s="70" t="s">
        <v>58</v>
      </c>
      <c r="L13" s="85"/>
      <c r="M13" s="86"/>
      <c r="N13" s="87" t="s">
        <v>72</v>
      </c>
    </row>
    <row r="14" spans="1:14" ht="44.25" customHeight="1">
      <c r="A14" s="74"/>
      <c r="B14" s="81" t="s">
        <v>90</v>
      </c>
      <c r="C14" s="83" t="s">
        <v>91</v>
      </c>
      <c r="D14" s="76" t="s">
        <v>84</v>
      </c>
      <c r="E14" s="82">
        <v>35700</v>
      </c>
      <c r="F14" s="78">
        <v>100000</v>
      </c>
      <c r="G14" s="79">
        <v>247000</v>
      </c>
      <c r="H14" s="77">
        <f t="shared" si="0"/>
        <v>382700</v>
      </c>
      <c r="I14" s="80">
        <v>35700</v>
      </c>
      <c r="J14" s="54" t="s">
        <v>92</v>
      </c>
      <c r="K14" s="70" t="s">
        <v>58</v>
      </c>
      <c r="L14" s="69"/>
      <c r="M14" s="88" t="s">
        <v>72</v>
      </c>
      <c r="N14" s="70"/>
    </row>
    <row r="15" spans="1:14" ht="44.25" customHeight="1">
      <c r="A15" s="74"/>
      <c r="B15" s="81" t="s">
        <v>93</v>
      </c>
      <c r="C15" s="75" t="s">
        <v>91</v>
      </c>
      <c r="D15" s="76" t="s">
        <v>94</v>
      </c>
      <c r="E15" s="82">
        <v>100000</v>
      </c>
      <c r="F15" s="78">
        <v>50000</v>
      </c>
      <c r="G15" s="79">
        <v>210000</v>
      </c>
      <c r="H15" s="77">
        <f t="shared" si="0"/>
        <v>360000</v>
      </c>
      <c r="I15" s="80">
        <v>100000</v>
      </c>
      <c r="J15" s="54" t="s">
        <v>95</v>
      </c>
      <c r="K15" s="70" t="s">
        <v>58</v>
      </c>
      <c r="L15" s="69"/>
      <c r="M15" s="88" t="s">
        <v>72</v>
      </c>
      <c r="N15" s="70"/>
    </row>
    <row r="16" spans="1:14" ht="44.25" customHeight="1">
      <c r="A16" s="74"/>
      <c r="B16" s="81" t="s">
        <v>96</v>
      </c>
      <c r="C16" s="75" t="s">
        <v>97</v>
      </c>
      <c r="D16" s="76" t="s">
        <v>79</v>
      </c>
      <c r="E16" s="82">
        <v>441940</v>
      </c>
      <c r="F16" s="78">
        <v>0</v>
      </c>
      <c r="G16" s="79">
        <v>161092</v>
      </c>
      <c r="H16" s="77">
        <f t="shared" si="0"/>
        <v>603032</v>
      </c>
      <c r="I16" s="80">
        <v>441940</v>
      </c>
      <c r="J16" s="54"/>
      <c r="K16" s="70" t="s">
        <v>58</v>
      </c>
      <c r="L16" s="69"/>
      <c r="M16" s="88" t="s">
        <v>72</v>
      </c>
      <c r="N16" s="70"/>
    </row>
    <row r="17" spans="1:14" ht="44.25" customHeight="1" hidden="1">
      <c r="A17" s="74"/>
      <c r="B17" s="81" t="s">
        <v>98</v>
      </c>
      <c r="C17" s="75" t="s">
        <v>99</v>
      </c>
      <c r="D17" s="76" t="s">
        <v>100</v>
      </c>
      <c r="E17" s="82">
        <v>700000</v>
      </c>
      <c r="F17" s="78">
        <v>60000</v>
      </c>
      <c r="G17" s="79">
        <v>1180200</v>
      </c>
      <c r="H17" s="77">
        <f t="shared" si="0"/>
        <v>1940200</v>
      </c>
      <c r="I17" s="80">
        <v>700000</v>
      </c>
      <c r="J17" s="54" t="s">
        <v>101</v>
      </c>
      <c r="K17" s="70" t="s">
        <v>58</v>
      </c>
      <c r="L17" s="69"/>
      <c r="M17" s="88" t="s">
        <v>72</v>
      </c>
      <c r="N17" s="70"/>
    </row>
    <row r="18" spans="1:14" ht="44.25" customHeight="1" hidden="1">
      <c r="A18" s="74"/>
      <c r="B18" s="81" t="s">
        <v>102</v>
      </c>
      <c r="C18" s="75" t="s">
        <v>76</v>
      </c>
      <c r="D18" s="76" t="s">
        <v>103</v>
      </c>
      <c r="E18" s="82">
        <v>71243</v>
      </c>
      <c r="F18" s="78">
        <v>0</v>
      </c>
      <c r="G18" s="79">
        <v>34757</v>
      </c>
      <c r="H18" s="77">
        <f t="shared" si="0"/>
        <v>106000</v>
      </c>
      <c r="I18" s="80">
        <v>71243</v>
      </c>
      <c r="J18" s="54"/>
      <c r="K18" s="70" t="s">
        <v>58</v>
      </c>
      <c r="L18" s="69"/>
      <c r="M18" s="88" t="s">
        <v>72</v>
      </c>
      <c r="N18" s="70"/>
    </row>
    <row r="19" spans="1:14" ht="44.25" customHeight="1" hidden="1">
      <c r="A19" s="74"/>
      <c r="B19" s="81" t="s">
        <v>104</v>
      </c>
      <c r="C19" s="75" t="s">
        <v>105</v>
      </c>
      <c r="D19" s="76" t="s">
        <v>106</v>
      </c>
      <c r="E19" s="82">
        <v>300000</v>
      </c>
      <c r="F19" s="78">
        <v>0</v>
      </c>
      <c r="G19" s="79">
        <v>466940</v>
      </c>
      <c r="H19" s="77">
        <f t="shared" si="0"/>
        <v>766940</v>
      </c>
      <c r="I19" s="80">
        <v>300000</v>
      </c>
      <c r="J19" s="54"/>
      <c r="K19" s="70" t="s">
        <v>58</v>
      </c>
      <c r="L19" s="69"/>
      <c r="M19" s="88" t="s">
        <v>72</v>
      </c>
      <c r="N19" s="70"/>
    </row>
    <row r="20" spans="1:14" ht="44.25" customHeight="1" hidden="1">
      <c r="A20" s="74"/>
      <c r="B20" s="81" t="s">
        <v>107</v>
      </c>
      <c r="C20" s="75" t="s">
        <v>108</v>
      </c>
      <c r="D20" s="76" t="s">
        <v>106</v>
      </c>
      <c r="E20" s="82">
        <v>600000</v>
      </c>
      <c r="F20" s="78">
        <v>0</v>
      </c>
      <c r="G20" s="79">
        <v>1605000</v>
      </c>
      <c r="H20" s="77">
        <f t="shared" si="0"/>
        <v>2205000</v>
      </c>
      <c r="I20" s="80">
        <v>600000</v>
      </c>
      <c r="J20" s="54"/>
      <c r="K20" s="70" t="s">
        <v>58</v>
      </c>
      <c r="L20" s="69"/>
      <c r="M20" s="89" t="s">
        <v>72</v>
      </c>
      <c r="N20" s="70"/>
    </row>
    <row r="21" spans="1:14" ht="44.25" customHeight="1" hidden="1">
      <c r="A21" s="74"/>
      <c r="B21" s="90" t="s">
        <v>109</v>
      </c>
      <c r="C21" s="91" t="s">
        <v>110</v>
      </c>
      <c r="D21" s="92" t="s">
        <v>106</v>
      </c>
      <c r="E21" s="93">
        <v>50000</v>
      </c>
      <c r="F21" s="94">
        <v>0</v>
      </c>
      <c r="G21" s="95">
        <v>22500</v>
      </c>
      <c r="H21" s="72">
        <f t="shared" si="0"/>
        <v>72500</v>
      </c>
      <c r="I21" s="96">
        <v>50000</v>
      </c>
      <c r="J21" s="97"/>
      <c r="K21" s="84" t="s">
        <v>58</v>
      </c>
      <c r="L21" s="98"/>
      <c r="M21" s="70" t="s">
        <v>72</v>
      </c>
      <c r="N21" s="99"/>
    </row>
    <row r="22" spans="1:14" ht="44.25" customHeight="1">
      <c r="A22" s="74"/>
      <c r="B22" s="81" t="s">
        <v>111</v>
      </c>
      <c r="C22" s="73" t="s">
        <v>91</v>
      </c>
      <c r="D22" s="100" t="s">
        <v>112</v>
      </c>
      <c r="E22" s="82">
        <v>107000</v>
      </c>
      <c r="F22" s="79">
        <v>0</v>
      </c>
      <c r="G22" s="79">
        <v>122021</v>
      </c>
      <c r="H22" s="77">
        <f t="shared" si="0"/>
        <v>229021</v>
      </c>
      <c r="I22" s="80">
        <v>107000</v>
      </c>
      <c r="J22" s="66"/>
      <c r="K22" s="84" t="s">
        <v>58</v>
      </c>
      <c r="L22" s="98"/>
      <c r="M22" s="70" t="s">
        <v>72</v>
      </c>
      <c r="N22" s="87"/>
    </row>
    <row r="23" spans="1:14" ht="44.25" customHeight="1">
      <c r="A23" s="74"/>
      <c r="B23" s="81" t="s">
        <v>113</v>
      </c>
      <c r="C23" s="73" t="s">
        <v>114</v>
      </c>
      <c r="D23" s="100" t="s">
        <v>115</v>
      </c>
      <c r="E23" s="82">
        <v>300000</v>
      </c>
      <c r="F23" s="79">
        <v>0</v>
      </c>
      <c r="G23" s="79">
        <v>110747</v>
      </c>
      <c r="H23" s="77">
        <f t="shared" si="0"/>
        <v>410747</v>
      </c>
      <c r="I23" s="80">
        <v>300000</v>
      </c>
      <c r="J23" s="66"/>
      <c r="K23" s="84" t="s">
        <v>58</v>
      </c>
      <c r="L23" s="98"/>
      <c r="M23" s="70" t="s">
        <v>72</v>
      </c>
      <c r="N23" s="87"/>
    </row>
    <row r="24" spans="1:14" ht="44.25" customHeight="1">
      <c r="A24" s="74"/>
      <c r="B24" s="81" t="s">
        <v>116</v>
      </c>
      <c r="C24" s="73" t="s">
        <v>117</v>
      </c>
      <c r="D24" s="100" t="s">
        <v>118</v>
      </c>
      <c r="E24" s="82">
        <v>200000</v>
      </c>
      <c r="F24" s="79">
        <v>0</v>
      </c>
      <c r="G24" s="79">
        <v>101118</v>
      </c>
      <c r="H24" s="77">
        <f t="shared" si="0"/>
        <v>301118</v>
      </c>
      <c r="I24" s="80">
        <v>200000</v>
      </c>
      <c r="J24" s="66"/>
      <c r="K24" s="84" t="s">
        <v>58</v>
      </c>
      <c r="L24" s="98"/>
      <c r="M24" s="70" t="s">
        <v>72</v>
      </c>
      <c r="N24" s="70"/>
    </row>
    <row r="25" spans="1:14" ht="44.25" customHeight="1">
      <c r="A25" s="74"/>
      <c r="B25" s="81" t="s">
        <v>119</v>
      </c>
      <c r="C25" s="73" t="s">
        <v>120</v>
      </c>
      <c r="D25" s="100" t="s">
        <v>121</v>
      </c>
      <c r="E25" s="82">
        <v>300000</v>
      </c>
      <c r="F25" s="79">
        <v>10000</v>
      </c>
      <c r="G25" s="79">
        <v>355000</v>
      </c>
      <c r="H25" s="77">
        <f t="shared" si="0"/>
        <v>665000</v>
      </c>
      <c r="I25" s="80">
        <v>300000</v>
      </c>
      <c r="J25" s="101" t="s">
        <v>122</v>
      </c>
      <c r="K25" s="84" t="s">
        <v>58</v>
      </c>
      <c r="L25" s="98"/>
      <c r="M25" s="70" t="s">
        <v>72</v>
      </c>
      <c r="N25" s="70"/>
    </row>
    <row r="26" spans="1:14" ht="44.25" customHeight="1">
      <c r="A26" s="74"/>
      <c r="B26" s="81" t="s">
        <v>123</v>
      </c>
      <c r="C26" s="73" t="s">
        <v>124</v>
      </c>
      <c r="D26" s="100" t="s">
        <v>121</v>
      </c>
      <c r="E26" s="82">
        <v>300000</v>
      </c>
      <c r="F26" s="79">
        <v>80000</v>
      </c>
      <c r="G26" s="79">
        <v>259650</v>
      </c>
      <c r="H26" s="77">
        <f t="shared" si="0"/>
        <v>639650</v>
      </c>
      <c r="I26" s="80">
        <v>300000</v>
      </c>
      <c r="J26" s="101" t="s">
        <v>125</v>
      </c>
      <c r="K26" s="84" t="s">
        <v>58</v>
      </c>
      <c r="L26" s="98"/>
      <c r="M26" s="84" t="s">
        <v>72</v>
      </c>
      <c r="N26" s="70"/>
    </row>
    <row r="27" spans="1:14" ht="44.25" customHeight="1">
      <c r="A27" s="74"/>
      <c r="B27" s="81" t="s">
        <v>126</v>
      </c>
      <c r="C27" s="73" t="s">
        <v>127</v>
      </c>
      <c r="D27" s="100" t="s">
        <v>128</v>
      </c>
      <c r="E27" s="82">
        <v>500000</v>
      </c>
      <c r="F27" s="79">
        <v>30000</v>
      </c>
      <c r="G27" s="79">
        <v>1087322</v>
      </c>
      <c r="H27" s="77">
        <f t="shared" si="0"/>
        <v>1617322</v>
      </c>
      <c r="I27" s="80">
        <v>500000</v>
      </c>
      <c r="J27" s="101" t="s">
        <v>129</v>
      </c>
      <c r="K27" s="70" t="s">
        <v>58</v>
      </c>
      <c r="L27" s="69"/>
      <c r="M27" s="70" t="s">
        <v>72</v>
      </c>
      <c r="N27" s="70"/>
    </row>
    <row r="28" spans="1:14" ht="17.25" customHeight="1">
      <c r="A28" s="102" t="s">
        <v>50</v>
      </c>
      <c r="B28" s="103"/>
      <c r="C28" s="103"/>
      <c r="D28" s="104"/>
      <c r="E28" s="105">
        <f>SUM(E6:E27)</f>
        <v>5950600</v>
      </c>
      <c r="F28" s="105">
        <f>SUM(F6:F27)</f>
        <v>381000</v>
      </c>
      <c r="G28" s="105">
        <f>SUM(G6:G27)</f>
        <v>8261093</v>
      </c>
      <c r="H28" s="105">
        <f>SUM(H6:H27)</f>
        <v>14592693</v>
      </c>
      <c r="I28" s="105">
        <f>SUM(I6:I27)</f>
        <v>5950600</v>
      </c>
      <c r="J28" s="106"/>
      <c r="K28" s="107"/>
      <c r="L28" s="108"/>
      <c r="M28" s="109"/>
      <c r="N28" s="109"/>
    </row>
    <row r="29" spans="1:14" ht="266.25" customHeight="1">
      <c r="A29" s="110" t="s">
        <v>130</v>
      </c>
      <c r="B29" s="111" t="s">
        <v>131</v>
      </c>
      <c r="C29" s="111" t="s">
        <v>132</v>
      </c>
      <c r="D29" s="112" t="s">
        <v>133</v>
      </c>
      <c r="E29" s="113">
        <v>300000</v>
      </c>
      <c r="F29" s="113">
        <v>150000</v>
      </c>
      <c r="G29" s="113"/>
      <c r="H29" s="113">
        <f>SUM(E29:G29)</f>
        <v>450000</v>
      </c>
      <c r="I29" s="113">
        <v>300000</v>
      </c>
      <c r="J29" s="111" t="s">
        <v>134</v>
      </c>
      <c r="K29" s="50" t="s">
        <v>58</v>
      </c>
      <c r="L29" s="68"/>
      <c r="M29" s="70" t="s">
        <v>72</v>
      </c>
      <c r="N29" s="68"/>
    </row>
    <row r="30" spans="1:14" ht="75" customHeight="1">
      <c r="A30" s="114"/>
      <c r="B30" s="111" t="s">
        <v>135</v>
      </c>
      <c r="C30" s="111" t="s">
        <v>132</v>
      </c>
      <c r="D30" s="115" t="s">
        <v>136</v>
      </c>
      <c r="E30" s="113">
        <v>30000</v>
      </c>
      <c r="F30" s="113">
        <v>20000</v>
      </c>
      <c r="G30" s="113"/>
      <c r="H30" s="113">
        <v>50000</v>
      </c>
      <c r="I30" s="113">
        <v>30000</v>
      </c>
      <c r="J30" s="111" t="s">
        <v>137</v>
      </c>
      <c r="K30" s="50" t="s">
        <v>58</v>
      </c>
      <c r="L30" s="68"/>
      <c r="M30" s="70" t="s">
        <v>72</v>
      </c>
      <c r="N30" s="68"/>
    </row>
    <row r="31" spans="1:14" s="35" customFormat="1" ht="33" customHeight="1">
      <c r="A31" s="114"/>
      <c r="B31" s="111" t="s">
        <v>138</v>
      </c>
      <c r="C31" s="111" t="s">
        <v>132</v>
      </c>
      <c r="D31" s="115" t="s">
        <v>139</v>
      </c>
      <c r="E31" s="113">
        <v>50000</v>
      </c>
      <c r="F31" s="113">
        <v>20000</v>
      </c>
      <c r="G31" s="113"/>
      <c r="H31" s="113">
        <v>70000</v>
      </c>
      <c r="I31" s="113">
        <v>50000</v>
      </c>
      <c r="J31" s="112" t="s">
        <v>140</v>
      </c>
      <c r="K31" s="50" t="s">
        <v>58</v>
      </c>
      <c r="L31" s="68"/>
      <c r="M31" s="70" t="s">
        <v>72</v>
      </c>
      <c r="N31" s="68"/>
    </row>
    <row r="32" spans="1:14" s="35" customFormat="1" ht="148.5" customHeight="1">
      <c r="A32" s="114"/>
      <c r="B32" s="111" t="s">
        <v>141</v>
      </c>
      <c r="C32" s="111" t="s">
        <v>132</v>
      </c>
      <c r="D32" s="115" t="s">
        <v>142</v>
      </c>
      <c r="E32" s="113">
        <v>305000</v>
      </c>
      <c r="F32" s="113">
        <v>98000</v>
      </c>
      <c r="G32" s="113"/>
      <c r="H32" s="113">
        <v>403000</v>
      </c>
      <c r="I32" s="113">
        <v>305000</v>
      </c>
      <c r="J32" s="111" t="s">
        <v>143</v>
      </c>
      <c r="K32" s="50" t="s">
        <v>58</v>
      </c>
      <c r="L32" s="68"/>
      <c r="M32" s="70" t="s">
        <v>72</v>
      </c>
      <c r="N32" s="68"/>
    </row>
    <row r="33" spans="1:14" s="35" customFormat="1" ht="17.25">
      <c r="A33" s="114"/>
      <c r="B33" s="116" t="s">
        <v>144</v>
      </c>
      <c r="C33" s="113">
        <v>290600</v>
      </c>
      <c r="D33" s="115" t="s">
        <v>145</v>
      </c>
      <c r="E33" s="113">
        <v>290600</v>
      </c>
      <c r="F33" s="113"/>
      <c r="G33" s="113"/>
      <c r="H33" s="113">
        <v>290600</v>
      </c>
      <c r="I33" s="113">
        <v>290600</v>
      </c>
      <c r="J33" s="112"/>
      <c r="K33" s="50"/>
      <c r="L33" s="68"/>
      <c r="M33" s="70"/>
      <c r="N33" s="68"/>
    </row>
    <row r="34" spans="1:14" ht="71.25" customHeight="1" hidden="1">
      <c r="A34" s="117" t="s">
        <v>146</v>
      </c>
      <c r="B34" s="117" t="s">
        <v>147</v>
      </c>
      <c r="C34" s="117" t="s">
        <v>148</v>
      </c>
      <c r="D34" s="117" t="s">
        <v>149</v>
      </c>
      <c r="E34" s="118" t="s">
        <v>150</v>
      </c>
      <c r="F34" s="113"/>
      <c r="G34" s="113"/>
      <c r="H34" s="113">
        <v>673000</v>
      </c>
      <c r="I34" s="113">
        <v>673000</v>
      </c>
      <c r="J34" s="119"/>
      <c r="K34" s="112" t="s">
        <v>58</v>
      </c>
      <c r="L34" s="68"/>
      <c r="M34" s="70" t="s">
        <v>72</v>
      </c>
      <c r="N34" s="70"/>
    </row>
    <row r="35" spans="1:14" ht="105">
      <c r="A35" s="120" t="s">
        <v>151</v>
      </c>
      <c r="B35" s="110" t="s">
        <v>152</v>
      </c>
      <c r="C35" s="121" t="s">
        <v>153</v>
      </c>
      <c r="D35" s="112" t="s">
        <v>154</v>
      </c>
      <c r="E35" s="113">
        <v>24130</v>
      </c>
      <c r="F35" s="113"/>
      <c r="G35" s="113"/>
      <c r="H35" s="113">
        <v>24130</v>
      </c>
      <c r="I35" s="113">
        <v>24130</v>
      </c>
      <c r="J35" s="113"/>
      <c r="K35" s="50" t="s">
        <v>58</v>
      </c>
      <c r="L35" s="68"/>
      <c r="M35" s="70" t="s">
        <v>72</v>
      </c>
      <c r="N35" s="68"/>
    </row>
    <row r="36" spans="1:14" ht="17.25">
      <c r="A36" s="102" t="s">
        <v>50</v>
      </c>
      <c r="B36" s="122"/>
      <c r="C36" s="122"/>
      <c r="D36" s="123"/>
      <c r="E36" s="124">
        <f>SUM(E29:E35)</f>
        <v>999730</v>
      </c>
      <c r="F36" s="124">
        <f>SUM(F29:F35)</f>
        <v>288000</v>
      </c>
      <c r="G36" s="124">
        <f>SUM(G29:G35)</f>
        <v>0</v>
      </c>
      <c r="H36" s="124">
        <f>SUM(H29:H35)</f>
        <v>1960730</v>
      </c>
      <c r="I36" s="124">
        <f>SUM(I29:I35)</f>
        <v>1672730</v>
      </c>
      <c r="J36" s="125"/>
      <c r="K36" s="126"/>
      <c r="L36" s="127"/>
      <c r="M36" s="128"/>
      <c r="N36" s="109"/>
    </row>
    <row r="37" spans="1:14" ht="105">
      <c r="A37" s="110" t="s">
        <v>155</v>
      </c>
      <c r="B37" s="110" t="s">
        <v>156</v>
      </c>
      <c r="C37" s="121" t="s">
        <v>157</v>
      </c>
      <c r="D37" s="112" t="s">
        <v>158</v>
      </c>
      <c r="E37" s="118" t="s">
        <v>159</v>
      </c>
      <c r="F37" s="113"/>
      <c r="G37" s="113"/>
      <c r="H37" s="113">
        <v>1348259</v>
      </c>
      <c r="I37" s="113">
        <f>SUM(F37:H37)</f>
        <v>1348259</v>
      </c>
      <c r="J37" s="113"/>
      <c r="K37" s="50" t="s">
        <v>58</v>
      </c>
      <c r="L37" s="68"/>
      <c r="M37" s="70" t="s">
        <v>72</v>
      </c>
      <c r="N37" s="68"/>
    </row>
    <row r="38" spans="1:14" ht="17.25">
      <c r="A38" s="129" t="s">
        <v>50</v>
      </c>
      <c r="B38" s="122"/>
      <c r="C38" s="122"/>
      <c r="D38" s="123"/>
      <c r="E38" s="124">
        <v>1348259</v>
      </c>
      <c r="F38" s="124">
        <v>0</v>
      </c>
      <c r="G38" s="124">
        <f>SUM(G37)</f>
        <v>0</v>
      </c>
      <c r="H38" s="124">
        <f>SUM(H37)</f>
        <v>1348259</v>
      </c>
      <c r="I38" s="124">
        <f>SUM(I37)</f>
        <v>1348259</v>
      </c>
      <c r="J38" s="125"/>
      <c r="K38" s="126"/>
      <c r="L38" s="127"/>
      <c r="M38" s="128"/>
      <c r="N38" s="128"/>
    </row>
    <row r="39" spans="1:14" ht="32.25" customHeight="1">
      <c r="A39" s="59" t="s">
        <v>29</v>
      </c>
      <c r="B39" s="60"/>
      <c r="C39" s="60"/>
      <c r="D39" s="60"/>
      <c r="E39" s="130">
        <f>SUM(E28+E36+E38)</f>
        <v>8298589</v>
      </c>
      <c r="F39" s="130">
        <f>SUM(F28+F36+F38)</f>
        <v>669000</v>
      </c>
      <c r="G39" s="130">
        <f>SUM(G28+G36+G38)</f>
        <v>8261093</v>
      </c>
      <c r="H39" s="130">
        <f>SUM(H28+H36+H38)</f>
        <v>17901682</v>
      </c>
      <c r="I39" s="130">
        <f>SUM(I28+I36+I38)</f>
        <v>8971589</v>
      </c>
      <c r="J39" s="60"/>
      <c r="K39" s="60"/>
      <c r="L39" s="63"/>
      <c r="M39" s="63"/>
      <c r="N39" s="64"/>
    </row>
    <row r="40" spans="1:14" ht="21.75">
      <c r="A40" s="131" t="s">
        <v>160</v>
      </c>
      <c r="B40" s="31"/>
      <c r="C40" s="30"/>
      <c r="D40" s="30"/>
      <c r="F40" s="30"/>
      <c r="G40" s="132"/>
      <c r="H40" s="131" t="s">
        <v>44</v>
      </c>
      <c r="I40" s="32"/>
      <c r="J40" s="32"/>
      <c r="K40" s="131" t="s">
        <v>161</v>
      </c>
      <c r="M40" s="30"/>
      <c r="N40" s="30"/>
    </row>
    <row r="41" spans="1:14" ht="16.5">
      <c r="A41" s="30"/>
      <c r="B41" s="31"/>
      <c r="C41" s="30"/>
      <c r="D41" s="30"/>
      <c r="F41" s="30"/>
      <c r="G41" s="30"/>
      <c r="H41" s="30"/>
      <c r="I41" s="32"/>
      <c r="J41" s="32"/>
      <c r="K41" s="30"/>
      <c r="L41" s="30"/>
      <c r="M41" s="30"/>
      <c r="N41" s="30"/>
    </row>
    <row r="42" spans="1:14" ht="17.25" customHeight="1">
      <c r="A42" s="133" t="s">
        <v>64</v>
      </c>
      <c r="B42" s="133"/>
      <c r="C42" s="133"/>
      <c r="D42" s="133"/>
      <c r="E42" s="133"/>
      <c r="F42" s="133"/>
      <c r="G42" s="133"/>
      <c r="H42" s="133"/>
      <c r="I42" s="133"/>
      <c r="J42" s="133"/>
      <c r="K42" s="133"/>
      <c r="L42" s="133"/>
      <c r="M42" s="35"/>
      <c r="N42" s="35"/>
    </row>
    <row r="43" spans="1:14" ht="17.25" customHeight="1">
      <c r="A43" s="133" t="s">
        <v>47</v>
      </c>
      <c r="B43" s="133"/>
      <c r="C43" s="133"/>
      <c r="D43" s="133"/>
      <c r="E43" s="133"/>
      <c r="F43" s="133"/>
      <c r="G43" s="133"/>
      <c r="H43" s="133"/>
      <c r="I43" s="133"/>
      <c r="J43" s="133"/>
      <c r="K43" s="35"/>
      <c r="L43" s="35"/>
      <c r="M43" s="35"/>
      <c r="N43" s="35"/>
    </row>
  </sheetData>
  <sheetProtection selectLockedCells="1" selectUnlockedCells="1"/>
  <mergeCells count="15">
    <mergeCell ref="A1:N1"/>
    <mergeCell ref="A2:N2"/>
    <mergeCell ref="A4:A5"/>
    <mergeCell ref="B4:B5"/>
    <mergeCell ref="C4:C5"/>
    <mergeCell ref="D4:D5"/>
    <mergeCell ref="E4:H4"/>
    <mergeCell ref="I4:I5"/>
    <mergeCell ref="J4:J5"/>
    <mergeCell ref="K4:K5"/>
    <mergeCell ref="L4:L5"/>
    <mergeCell ref="M4:N4"/>
    <mergeCell ref="A6:A27"/>
    <mergeCell ref="A42:L42"/>
    <mergeCell ref="A43:J43"/>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6.xml><?xml version="1.0" encoding="utf-8"?>
<worksheet xmlns="http://schemas.openxmlformats.org/spreadsheetml/2006/main" xmlns:r="http://schemas.openxmlformats.org/officeDocument/2006/relationships">
  <sheetPr>
    <tabColor indexed="34"/>
  </sheetPr>
  <dimension ref="A1:N36"/>
  <sheetViews>
    <sheetView view="pageBreakPreview" zoomScale="85" zoomScaleSheetLayoutView="85" workbookViewId="0" topLeftCell="C22">
      <selection activeCell="J31" sqref="J31"/>
    </sheetView>
  </sheetViews>
  <sheetFormatPr defaultColWidth="8.00390625" defaultRowHeight="13.5"/>
  <cols>
    <col min="1" max="1" width="16.125" style="57" customWidth="1"/>
    <col min="2" max="2" width="24.375" style="134" customWidth="1"/>
    <col min="3" max="3" width="26.125" style="57" customWidth="1"/>
    <col min="4" max="4" width="10.50390625" style="57" customWidth="1"/>
    <col min="5" max="5" width="11.50390625" style="135" customWidth="1"/>
    <col min="6" max="6" width="8.625" style="57" customWidth="1"/>
    <col min="7" max="7" width="10.25390625" style="57" customWidth="1"/>
    <col min="8" max="8" width="11.625" style="57" customWidth="1"/>
    <col min="9" max="9" width="14.75390625" style="135" customWidth="1"/>
    <col min="10" max="10" width="18.50390625" style="136" customWidth="1"/>
    <col min="11" max="11" width="9.375" style="57" customWidth="1"/>
    <col min="12" max="12" width="17.375" style="57" customWidth="1"/>
    <col min="13" max="13" width="6.50390625" style="57" customWidth="1"/>
    <col min="14" max="14" width="6.00390625" style="57" customWidth="1"/>
    <col min="15" max="16384" width="8.75390625" style="57" customWidth="1"/>
  </cols>
  <sheetData>
    <row r="1" spans="1:14" ht="21.75" customHeight="1">
      <c r="A1" s="137" t="s">
        <v>12</v>
      </c>
      <c r="B1" s="137"/>
      <c r="C1" s="137"/>
      <c r="D1" s="137"/>
      <c r="E1" s="137"/>
      <c r="F1" s="137"/>
      <c r="G1" s="137"/>
      <c r="H1" s="137"/>
      <c r="I1" s="137"/>
      <c r="J1" s="137"/>
      <c r="K1" s="137"/>
      <c r="L1" s="137"/>
      <c r="M1" s="137"/>
      <c r="N1" s="137"/>
    </row>
    <row r="2" spans="1:14" ht="18" customHeight="1">
      <c r="A2" s="138" t="s">
        <v>52</v>
      </c>
      <c r="B2" s="138"/>
      <c r="C2" s="138"/>
      <c r="D2" s="138"/>
      <c r="E2" s="138"/>
      <c r="F2" s="138"/>
      <c r="G2" s="138"/>
      <c r="H2" s="138"/>
      <c r="I2" s="138"/>
      <c r="J2" s="138"/>
      <c r="K2" s="138"/>
      <c r="L2" s="138"/>
      <c r="M2" s="138"/>
      <c r="N2" s="138"/>
    </row>
    <row r="3" spans="1:13" ht="18.75">
      <c r="A3" s="57" t="s">
        <v>162</v>
      </c>
      <c r="M3" s="139" t="s">
        <v>15</v>
      </c>
    </row>
    <row r="4" spans="1:14" ht="24.75" customHeight="1">
      <c r="A4" s="73" t="s">
        <v>16</v>
      </c>
      <c r="B4" s="68" t="s">
        <v>17</v>
      </c>
      <c r="C4" s="66" t="s">
        <v>18</v>
      </c>
      <c r="D4" s="140" t="s">
        <v>19</v>
      </c>
      <c r="E4" s="68" t="s">
        <v>20</v>
      </c>
      <c r="F4" s="68"/>
      <c r="G4" s="68"/>
      <c r="H4" s="68"/>
      <c r="I4" s="141" t="s">
        <v>21</v>
      </c>
      <c r="J4" s="101" t="s">
        <v>22</v>
      </c>
      <c r="K4" s="142" t="s">
        <v>23</v>
      </c>
      <c r="L4" s="143" t="s">
        <v>24</v>
      </c>
      <c r="M4" s="144" t="s">
        <v>25</v>
      </c>
      <c r="N4" s="144"/>
    </row>
    <row r="5" spans="1:14" ht="37.5" customHeight="1">
      <c r="A5" s="73"/>
      <c r="B5" s="68"/>
      <c r="C5" s="66"/>
      <c r="D5" s="140"/>
      <c r="E5" s="77" t="s">
        <v>26</v>
      </c>
      <c r="F5" s="73" t="s">
        <v>27</v>
      </c>
      <c r="G5" s="73" t="s">
        <v>28</v>
      </c>
      <c r="H5" s="66" t="s">
        <v>29</v>
      </c>
      <c r="I5" s="141"/>
      <c r="J5" s="101"/>
      <c r="K5" s="142"/>
      <c r="L5" s="143"/>
      <c r="M5" s="145" t="s">
        <v>30</v>
      </c>
      <c r="N5" s="145" t="s">
        <v>31</v>
      </c>
    </row>
    <row r="6" spans="1:14" ht="37.5" customHeight="1">
      <c r="A6" s="146" t="s">
        <v>163</v>
      </c>
      <c r="B6" s="147" t="s">
        <v>164</v>
      </c>
      <c r="C6" s="147" t="s">
        <v>165</v>
      </c>
      <c r="D6" s="148" t="s">
        <v>166</v>
      </c>
      <c r="E6" s="148">
        <v>5000</v>
      </c>
      <c r="F6" s="148"/>
      <c r="G6" s="148"/>
      <c r="H6" s="148">
        <v>5000</v>
      </c>
      <c r="I6" s="148">
        <v>5000</v>
      </c>
      <c r="J6" s="101"/>
      <c r="K6" s="145" t="s">
        <v>58</v>
      </c>
      <c r="L6" s="143"/>
      <c r="M6" s="145"/>
      <c r="N6" s="145"/>
    </row>
    <row r="7" spans="1:14" ht="39">
      <c r="A7" s="146"/>
      <c r="B7" s="147" t="s">
        <v>167</v>
      </c>
      <c r="C7" s="147" t="s">
        <v>168</v>
      </c>
      <c r="D7" s="148" t="s">
        <v>169</v>
      </c>
      <c r="E7" s="148">
        <v>30000</v>
      </c>
      <c r="F7" s="148">
        <v>30000</v>
      </c>
      <c r="G7" s="148">
        <v>62800</v>
      </c>
      <c r="H7" s="148">
        <v>122800</v>
      </c>
      <c r="I7" s="148">
        <v>30000</v>
      </c>
      <c r="J7" s="147" t="s">
        <v>170</v>
      </c>
      <c r="K7" s="145" t="s">
        <v>58</v>
      </c>
      <c r="L7" s="143"/>
      <c r="M7" s="145" t="s">
        <v>171</v>
      </c>
      <c r="N7" s="145"/>
    </row>
    <row r="8" spans="1:14" ht="27">
      <c r="A8" s="146"/>
      <c r="B8" s="147" t="s">
        <v>172</v>
      </c>
      <c r="C8" s="147" t="s">
        <v>173</v>
      </c>
      <c r="D8" s="148" t="s">
        <v>174</v>
      </c>
      <c r="E8" s="148">
        <v>38331</v>
      </c>
      <c r="F8" s="148"/>
      <c r="G8" s="148">
        <v>65780</v>
      </c>
      <c r="H8" s="148">
        <v>104111</v>
      </c>
      <c r="I8" s="148">
        <v>38331</v>
      </c>
      <c r="J8" s="147" t="s">
        <v>175</v>
      </c>
      <c r="K8" s="145" t="s">
        <v>58</v>
      </c>
      <c r="L8" s="143"/>
      <c r="M8" s="145" t="s">
        <v>171</v>
      </c>
      <c r="N8" s="145"/>
    </row>
    <row r="9" spans="1:14" ht="27">
      <c r="A9" s="146"/>
      <c r="B9" s="147" t="s">
        <v>176</v>
      </c>
      <c r="C9" s="147" t="s">
        <v>177</v>
      </c>
      <c r="D9" s="148" t="s">
        <v>178</v>
      </c>
      <c r="E9" s="148">
        <v>20460</v>
      </c>
      <c r="F9" s="148">
        <v>7000</v>
      </c>
      <c r="G9" s="148">
        <v>21500</v>
      </c>
      <c r="H9" s="148">
        <v>48960</v>
      </c>
      <c r="I9" s="148">
        <v>20460</v>
      </c>
      <c r="J9" s="147" t="s">
        <v>179</v>
      </c>
      <c r="K9" s="145" t="s">
        <v>58</v>
      </c>
      <c r="L9" s="143"/>
      <c r="M9" s="145" t="s">
        <v>171</v>
      </c>
      <c r="N9" s="145"/>
    </row>
    <row r="10" spans="1:14" ht="27">
      <c r="A10" s="146"/>
      <c r="B10" s="147" t="s">
        <v>180</v>
      </c>
      <c r="C10" s="147" t="s">
        <v>181</v>
      </c>
      <c r="D10" s="148" t="s">
        <v>118</v>
      </c>
      <c r="E10" s="148">
        <v>10000</v>
      </c>
      <c r="F10" s="148"/>
      <c r="G10" s="148"/>
      <c r="H10" s="148">
        <v>10000</v>
      </c>
      <c r="I10" s="148">
        <v>10000</v>
      </c>
      <c r="J10" s="147"/>
      <c r="K10" s="145" t="s">
        <v>58</v>
      </c>
      <c r="L10" s="143"/>
      <c r="M10" s="145"/>
      <c r="N10" s="145"/>
    </row>
    <row r="11" spans="1:14" ht="39">
      <c r="A11" s="146"/>
      <c r="B11" s="147" t="s">
        <v>182</v>
      </c>
      <c r="C11" s="147" t="s">
        <v>183</v>
      </c>
      <c r="D11" s="148" t="s">
        <v>118</v>
      </c>
      <c r="E11" s="148">
        <v>20000</v>
      </c>
      <c r="F11" s="148">
        <v>90000</v>
      </c>
      <c r="G11" s="148">
        <v>145300</v>
      </c>
      <c r="H11" s="148">
        <v>255300</v>
      </c>
      <c r="I11" s="148">
        <v>20000</v>
      </c>
      <c r="J11" s="147" t="s">
        <v>184</v>
      </c>
      <c r="K11" s="145" t="s">
        <v>58</v>
      </c>
      <c r="L11" s="143"/>
      <c r="M11" s="145"/>
      <c r="N11" s="145" t="s">
        <v>171</v>
      </c>
    </row>
    <row r="12" spans="1:14" ht="27">
      <c r="A12" s="146"/>
      <c r="B12" s="147" t="s">
        <v>185</v>
      </c>
      <c r="C12" s="147" t="s">
        <v>186</v>
      </c>
      <c r="D12" s="148" t="s">
        <v>187</v>
      </c>
      <c r="E12" s="148">
        <v>15000</v>
      </c>
      <c r="F12" s="148">
        <v>20000</v>
      </c>
      <c r="G12" s="148">
        <v>27000</v>
      </c>
      <c r="H12" s="148">
        <v>62000</v>
      </c>
      <c r="I12" s="148">
        <v>15000</v>
      </c>
      <c r="J12" s="147" t="s">
        <v>188</v>
      </c>
      <c r="K12" s="145" t="s">
        <v>58</v>
      </c>
      <c r="L12" s="143"/>
      <c r="M12" s="145"/>
      <c r="N12" s="145" t="s">
        <v>171</v>
      </c>
    </row>
    <row r="13" spans="1:14" ht="45.75" customHeight="1">
      <c r="A13" s="146"/>
      <c r="B13" s="147" t="s">
        <v>189</v>
      </c>
      <c r="C13" s="147" t="s">
        <v>190</v>
      </c>
      <c r="D13" s="148" t="s">
        <v>191</v>
      </c>
      <c r="E13" s="148">
        <v>250000</v>
      </c>
      <c r="F13" s="148"/>
      <c r="G13" s="148"/>
      <c r="H13" s="148">
        <v>250000</v>
      </c>
      <c r="I13" s="148">
        <v>250000</v>
      </c>
      <c r="J13" s="101"/>
      <c r="K13" s="145" t="s">
        <v>58</v>
      </c>
      <c r="L13" s="143"/>
      <c r="M13" s="145"/>
      <c r="N13" s="145" t="s">
        <v>171</v>
      </c>
    </row>
    <row r="14" spans="1:14" ht="50.25">
      <c r="A14" s="146"/>
      <c r="B14" s="147" t="s">
        <v>192</v>
      </c>
      <c r="C14" s="147" t="s">
        <v>193</v>
      </c>
      <c r="D14" s="148" t="s">
        <v>194</v>
      </c>
      <c r="E14" s="148">
        <v>20000</v>
      </c>
      <c r="F14" s="148"/>
      <c r="G14" s="148"/>
      <c r="H14" s="148">
        <v>20000</v>
      </c>
      <c r="I14" s="148">
        <v>20000</v>
      </c>
      <c r="J14" s="101"/>
      <c r="K14" s="145" t="s">
        <v>58</v>
      </c>
      <c r="L14" s="143"/>
      <c r="M14" s="145"/>
      <c r="N14" s="145" t="s">
        <v>171</v>
      </c>
    </row>
    <row r="15" spans="1:14" ht="37.5" customHeight="1">
      <c r="A15" s="146"/>
      <c r="B15" s="147" t="s">
        <v>195</v>
      </c>
      <c r="C15" s="147" t="s">
        <v>196</v>
      </c>
      <c r="D15" s="148" t="s">
        <v>197</v>
      </c>
      <c r="E15" s="148">
        <v>490000</v>
      </c>
      <c r="F15" s="148"/>
      <c r="G15" s="148"/>
      <c r="H15" s="148">
        <v>490000</v>
      </c>
      <c r="I15" s="148">
        <v>490000</v>
      </c>
      <c r="J15" s="101"/>
      <c r="K15" s="145" t="s">
        <v>58</v>
      </c>
      <c r="L15" s="143"/>
      <c r="M15" s="145"/>
      <c r="N15" s="145"/>
    </row>
    <row r="16" spans="1:14" ht="62.25">
      <c r="A16" s="146"/>
      <c r="B16" s="147" t="s">
        <v>198</v>
      </c>
      <c r="C16" s="147" t="s">
        <v>199</v>
      </c>
      <c r="D16" s="148" t="s">
        <v>200</v>
      </c>
      <c r="E16" s="148">
        <v>30000</v>
      </c>
      <c r="F16" s="148">
        <v>63000</v>
      </c>
      <c r="G16" s="148">
        <v>46800</v>
      </c>
      <c r="H16" s="148">
        <v>30000</v>
      </c>
      <c r="I16" s="148">
        <v>30000</v>
      </c>
      <c r="J16" s="147" t="s">
        <v>201</v>
      </c>
      <c r="K16" s="145" t="s">
        <v>58</v>
      </c>
      <c r="L16" s="143"/>
      <c r="M16" s="145" t="s">
        <v>171</v>
      </c>
      <c r="N16" s="145"/>
    </row>
    <row r="17" spans="1:14" ht="39">
      <c r="A17" s="146"/>
      <c r="B17" s="147" t="s">
        <v>202</v>
      </c>
      <c r="C17" s="147" t="s">
        <v>203</v>
      </c>
      <c r="D17" s="148" t="s">
        <v>204</v>
      </c>
      <c r="E17" s="148">
        <v>20000</v>
      </c>
      <c r="F17" s="148">
        <v>261000</v>
      </c>
      <c r="G17" s="148">
        <v>207814</v>
      </c>
      <c r="H17" s="148">
        <v>488814</v>
      </c>
      <c r="I17" s="148">
        <v>20000</v>
      </c>
      <c r="J17" s="147" t="s">
        <v>205</v>
      </c>
      <c r="K17" s="145" t="s">
        <v>58</v>
      </c>
      <c r="L17" s="143"/>
      <c r="M17" s="145"/>
      <c r="N17" s="145" t="s">
        <v>171</v>
      </c>
    </row>
    <row r="18" spans="1:14" ht="27">
      <c r="A18" s="146"/>
      <c r="B18" s="147" t="s">
        <v>206</v>
      </c>
      <c r="C18" s="147" t="s">
        <v>207</v>
      </c>
      <c r="D18" s="148" t="s">
        <v>208</v>
      </c>
      <c r="E18" s="148">
        <v>20000</v>
      </c>
      <c r="F18" s="148"/>
      <c r="G18" s="148"/>
      <c r="H18" s="148">
        <v>20000</v>
      </c>
      <c r="I18" s="148">
        <v>20000</v>
      </c>
      <c r="J18" s="147"/>
      <c r="K18" s="145" t="s">
        <v>58</v>
      </c>
      <c r="L18" s="143"/>
      <c r="M18" s="145"/>
      <c r="N18" s="145"/>
    </row>
    <row r="19" spans="1:14" ht="46.5">
      <c r="A19" s="146"/>
      <c r="B19" s="149" t="s">
        <v>209</v>
      </c>
      <c r="C19" s="150" t="s">
        <v>210</v>
      </c>
      <c r="D19" s="151" t="s">
        <v>211</v>
      </c>
      <c r="E19" s="152">
        <v>250000</v>
      </c>
      <c r="F19" s="153"/>
      <c r="G19" s="154"/>
      <c r="H19" s="152">
        <v>250000</v>
      </c>
      <c r="I19" s="152">
        <v>250000</v>
      </c>
      <c r="J19" s="155"/>
      <c r="K19" s="112" t="s">
        <v>58</v>
      </c>
      <c r="L19" s="156"/>
      <c r="M19" s="157"/>
      <c r="N19" s="156"/>
    </row>
    <row r="20" spans="1:14" ht="16.5">
      <c r="A20" s="147" t="s">
        <v>212</v>
      </c>
      <c r="B20" s="158"/>
      <c r="C20" s="159"/>
      <c r="D20" s="151"/>
      <c r="E20" s="160">
        <f>SUM(E6:E19)</f>
        <v>1218791</v>
      </c>
      <c r="F20" s="160">
        <f>SUM(F6:F19)</f>
        <v>471000</v>
      </c>
      <c r="G20" s="160">
        <f>SUM(G6:G19)</f>
        <v>576994</v>
      </c>
      <c r="H20" s="160">
        <f>SUM(H6:H19)</f>
        <v>2156985</v>
      </c>
      <c r="I20" s="160">
        <f>SUM(I6:I19)</f>
        <v>1218791</v>
      </c>
      <c r="J20" s="155"/>
      <c r="K20" s="112"/>
      <c r="L20" s="156"/>
      <c r="M20" s="161"/>
      <c r="N20" s="156"/>
    </row>
    <row r="21" spans="1:14" ht="37.5" customHeight="1">
      <c r="A21" s="73" t="s">
        <v>213</v>
      </c>
      <c r="B21" s="147" t="s">
        <v>214</v>
      </c>
      <c r="C21" s="147" t="s">
        <v>215</v>
      </c>
      <c r="D21" s="148" t="s">
        <v>216</v>
      </c>
      <c r="E21" s="148">
        <v>6339308</v>
      </c>
      <c r="F21" s="148"/>
      <c r="G21" s="148"/>
      <c r="H21" s="148">
        <v>6339308</v>
      </c>
      <c r="I21" s="148">
        <v>6339308</v>
      </c>
      <c r="J21" s="101"/>
      <c r="K21" s="145" t="s">
        <v>58</v>
      </c>
      <c r="L21" s="143"/>
      <c r="M21" s="145" t="s">
        <v>171</v>
      </c>
      <c r="N21" s="145"/>
    </row>
    <row r="22" spans="1:14" ht="37.5" customHeight="1">
      <c r="A22" s="73"/>
      <c r="B22" s="147" t="s">
        <v>217</v>
      </c>
      <c r="C22" s="147" t="s">
        <v>218</v>
      </c>
      <c r="D22" s="148" t="s">
        <v>219</v>
      </c>
      <c r="E22" s="148">
        <v>11186875</v>
      </c>
      <c r="F22" s="148"/>
      <c r="G22" s="148"/>
      <c r="H22" s="148">
        <v>11186875</v>
      </c>
      <c r="I22" s="148">
        <v>11186875</v>
      </c>
      <c r="J22" s="101"/>
      <c r="K22" s="145" t="s">
        <v>58</v>
      </c>
      <c r="L22" s="143"/>
      <c r="M22" s="145" t="s">
        <v>171</v>
      </c>
      <c r="N22" s="145"/>
    </row>
    <row r="23" spans="1:14" ht="37.5" customHeight="1">
      <c r="A23" s="73"/>
      <c r="B23" s="147" t="s">
        <v>220</v>
      </c>
      <c r="C23" s="147" t="s">
        <v>221</v>
      </c>
      <c r="D23" s="148" t="s">
        <v>178</v>
      </c>
      <c r="E23" s="148">
        <v>64600</v>
      </c>
      <c r="F23" s="148"/>
      <c r="G23" s="148"/>
      <c r="H23" s="148">
        <v>64600</v>
      </c>
      <c r="I23" s="148">
        <v>64600</v>
      </c>
      <c r="J23" s="101"/>
      <c r="K23" s="145" t="s">
        <v>58</v>
      </c>
      <c r="L23" s="143"/>
      <c r="M23" s="145"/>
      <c r="N23" s="145" t="s">
        <v>171</v>
      </c>
    </row>
    <row r="24" spans="1:14" ht="37.5" customHeight="1">
      <c r="A24" s="73"/>
      <c r="B24" s="147" t="s">
        <v>222</v>
      </c>
      <c r="C24" s="147" t="s">
        <v>223</v>
      </c>
      <c r="D24" s="148" t="s">
        <v>118</v>
      </c>
      <c r="E24" s="148">
        <v>50000</v>
      </c>
      <c r="F24" s="148"/>
      <c r="G24" s="148"/>
      <c r="H24" s="148">
        <v>50000</v>
      </c>
      <c r="I24" s="148">
        <v>50000</v>
      </c>
      <c r="J24" s="101"/>
      <c r="K24" s="145" t="s">
        <v>58</v>
      </c>
      <c r="L24" s="143"/>
      <c r="M24" s="145"/>
      <c r="N24" s="145" t="s">
        <v>171</v>
      </c>
    </row>
    <row r="25" spans="1:14" ht="37.5" customHeight="1">
      <c r="A25" s="73"/>
      <c r="B25" s="147" t="s">
        <v>224</v>
      </c>
      <c r="C25" s="147" t="s">
        <v>225</v>
      </c>
      <c r="D25" s="148" t="s">
        <v>118</v>
      </c>
      <c r="E25" s="148">
        <v>80000</v>
      </c>
      <c r="F25" s="148"/>
      <c r="G25" s="148"/>
      <c r="H25" s="148">
        <v>80000</v>
      </c>
      <c r="I25" s="148">
        <v>80000</v>
      </c>
      <c r="J25" s="101"/>
      <c r="K25" s="145" t="s">
        <v>58</v>
      </c>
      <c r="L25" s="143"/>
      <c r="M25" s="145"/>
      <c r="N25" s="145" t="s">
        <v>171</v>
      </c>
    </row>
    <row r="26" spans="1:14" ht="37.5" customHeight="1">
      <c r="A26" s="73"/>
      <c r="B26" s="147" t="s">
        <v>226</v>
      </c>
      <c r="C26" s="147" t="s">
        <v>227</v>
      </c>
      <c r="D26" s="148" t="s">
        <v>187</v>
      </c>
      <c r="E26" s="148">
        <v>50000</v>
      </c>
      <c r="F26" s="148"/>
      <c r="G26" s="148"/>
      <c r="H26" s="148">
        <v>50000</v>
      </c>
      <c r="I26" s="148">
        <v>50000</v>
      </c>
      <c r="J26" s="101"/>
      <c r="K26" s="145" t="s">
        <v>58</v>
      </c>
      <c r="L26" s="143"/>
      <c r="M26" s="145"/>
      <c r="N26" s="145" t="s">
        <v>171</v>
      </c>
    </row>
    <row r="27" spans="1:14" ht="37.5" customHeight="1" hidden="1">
      <c r="A27" s="73"/>
      <c r="B27" s="147" t="s">
        <v>228</v>
      </c>
      <c r="C27" s="147" t="s">
        <v>229</v>
      </c>
      <c r="D27" s="148" t="s">
        <v>230</v>
      </c>
      <c r="E27" s="148">
        <v>19200</v>
      </c>
      <c r="F27" s="148"/>
      <c r="G27" s="148"/>
      <c r="H27" s="148">
        <v>19200</v>
      </c>
      <c r="I27" s="148">
        <v>19200</v>
      </c>
      <c r="J27" s="101"/>
      <c r="K27" s="145" t="s">
        <v>58</v>
      </c>
      <c r="L27" s="143"/>
      <c r="M27" s="145"/>
      <c r="N27" s="145" t="s">
        <v>171</v>
      </c>
    </row>
    <row r="28" spans="1:14" ht="37.5" customHeight="1">
      <c r="A28" s="73"/>
      <c r="B28" s="147" t="s">
        <v>231</v>
      </c>
      <c r="C28" s="147" t="s">
        <v>232</v>
      </c>
      <c r="D28" s="148" t="s">
        <v>233</v>
      </c>
      <c r="E28" s="148">
        <v>42500</v>
      </c>
      <c r="F28" s="148"/>
      <c r="G28" s="148"/>
      <c r="H28" s="148">
        <v>42500</v>
      </c>
      <c r="I28" s="148">
        <v>42500</v>
      </c>
      <c r="J28" s="101"/>
      <c r="K28" s="145" t="s">
        <v>58</v>
      </c>
      <c r="L28" s="143"/>
      <c r="M28" s="145"/>
      <c r="N28" s="145" t="s">
        <v>171</v>
      </c>
    </row>
    <row r="29" spans="1:14" ht="37.5" customHeight="1">
      <c r="A29" s="73"/>
      <c r="B29" s="147" t="s">
        <v>234</v>
      </c>
      <c r="C29" s="147" t="s">
        <v>235</v>
      </c>
      <c r="D29" s="148" t="s">
        <v>197</v>
      </c>
      <c r="E29" s="148">
        <v>4301285</v>
      </c>
      <c r="F29" s="148"/>
      <c r="G29" s="148"/>
      <c r="H29" s="148">
        <v>4301285</v>
      </c>
      <c r="I29" s="148">
        <v>4301285</v>
      </c>
      <c r="J29" s="101"/>
      <c r="K29" s="145" t="s">
        <v>58</v>
      </c>
      <c r="L29" s="143"/>
      <c r="M29" s="145"/>
      <c r="N29" s="145"/>
    </row>
    <row r="30" spans="1:14" ht="37.5" customHeight="1">
      <c r="A30" s="162" t="s">
        <v>236</v>
      </c>
      <c r="B30" s="147"/>
      <c r="C30" s="147"/>
      <c r="D30" s="148"/>
      <c r="E30" s="148">
        <f>SUM(E21:E29)</f>
        <v>22133768</v>
      </c>
      <c r="F30" s="148">
        <f>SUM(F21:F29)</f>
        <v>0</v>
      </c>
      <c r="G30" s="148">
        <f>SUM(G21:G29)</f>
        <v>0</v>
      </c>
      <c r="H30" s="148">
        <f>SUM(H21:H29)</f>
        <v>22133768</v>
      </c>
      <c r="I30" s="148">
        <f>SUM(I21:I29)</f>
        <v>22133768</v>
      </c>
      <c r="J30" s="101"/>
      <c r="K30" s="145"/>
      <c r="L30" s="143"/>
      <c r="M30" s="145"/>
      <c r="N30" s="145"/>
    </row>
    <row r="31" spans="1:14" ht="27">
      <c r="A31" s="147" t="s">
        <v>237</v>
      </c>
      <c r="B31" s="147" t="s">
        <v>238</v>
      </c>
      <c r="C31" s="147" t="s">
        <v>239</v>
      </c>
      <c r="D31" s="148" t="s">
        <v>240</v>
      </c>
      <c r="E31" s="148">
        <v>240605</v>
      </c>
      <c r="F31" s="148"/>
      <c r="G31" s="148">
        <v>0</v>
      </c>
      <c r="H31" s="148">
        <v>240605</v>
      </c>
      <c r="I31" s="148">
        <v>240605</v>
      </c>
      <c r="J31" s="147"/>
      <c r="K31" s="145" t="s">
        <v>58</v>
      </c>
      <c r="L31" s="147"/>
      <c r="M31" s="147"/>
      <c r="N31" s="145"/>
    </row>
    <row r="32" spans="1:14" ht="27">
      <c r="A32" s="147" t="s">
        <v>241</v>
      </c>
      <c r="B32" s="147"/>
      <c r="C32" s="147"/>
      <c r="D32" s="148"/>
      <c r="E32" s="148">
        <v>240605</v>
      </c>
      <c r="F32" s="148"/>
      <c r="G32" s="148"/>
      <c r="H32" s="148">
        <v>240605</v>
      </c>
      <c r="I32" s="148">
        <v>240605</v>
      </c>
      <c r="J32" s="147"/>
      <c r="K32" s="145"/>
      <c r="L32" s="147"/>
      <c r="M32" s="147"/>
      <c r="N32" s="145"/>
    </row>
    <row r="33" spans="1:14" ht="44.25" customHeight="1">
      <c r="A33" s="73" t="s">
        <v>29</v>
      </c>
      <c r="B33" s="147"/>
      <c r="C33" s="147"/>
      <c r="D33" s="147"/>
      <c r="E33" s="148">
        <f>E20+E30+E32</f>
        <v>23593164</v>
      </c>
      <c r="F33" s="148">
        <f>F20+F30+F32</f>
        <v>471000</v>
      </c>
      <c r="G33" s="148">
        <f>G20+G30+G32</f>
        <v>576994</v>
      </c>
      <c r="H33" s="148">
        <f>H20+H30+H32</f>
        <v>24531358</v>
      </c>
      <c r="I33" s="148">
        <f>I20+I30+I32</f>
        <v>23593164</v>
      </c>
      <c r="J33" s="147"/>
      <c r="K33" s="147"/>
      <c r="L33" s="147"/>
      <c r="M33" s="147"/>
      <c r="N33" s="147"/>
    </row>
    <row r="34" spans="1:14" s="168" customFormat="1" ht="21" customHeight="1">
      <c r="A34" s="163" t="s">
        <v>42</v>
      </c>
      <c r="B34" s="164"/>
      <c r="C34" s="163" t="s">
        <v>43</v>
      </c>
      <c r="D34" s="163"/>
      <c r="E34" s="165"/>
      <c r="F34" s="163"/>
      <c r="G34" s="163"/>
      <c r="H34" s="163" t="s">
        <v>44</v>
      </c>
      <c r="I34" s="165"/>
      <c r="J34" s="166"/>
      <c r="K34" s="163"/>
      <c r="L34" s="163" t="s">
        <v>45</v>
      </c>
      <c r="M34" s="163"/>
      <c r="N34" s="167"/>
    </row>
    <row r="35" spans="1:12" s="168" customFormat="1" ht="22.5" customHeight="1">
      <c r="A35" s="169" t="s">
        <v>64</v>
      </c>
      <c r="B35" s="169"/>
      <c r="C35" s="169"/>
      <c r="D35" s="169"/>
      <c r="E35" s="169"/>
      <c r="F35" s="169"/>
      <c r="G35" s="169"/>
      <c r="H35" s="169"/>
      <c r="I35" s="169"/>
      <c r="J35" s="169"/>
      <c r="K35" s="169"/>
      <c r="L35" s="169"/>
    </row>
    <row r="36" spans="1:14" ht="45" customHeight="1">
      <c r="A36" s="169" t="s">
        <v>47</v>
      </c>
      <c r="B36" s="169"/>
      <c r="C36" s="169"/>
      <c r="D36" s="169"/>
      <c r="E36" s="169"/>
      <c r="F36" s="169"/>
      <c r="G36" s="169"/>
      <c r="H36" s="169"/>
      <c r="I36" s="169"/>
      <c r="J36" s="169"/>
      <c r="K36" s="168"/>
      <c r="L36" s="168"/>
      <c r="M36" s="168"/>
      <c r="N36" s="168"/>
    </row>
    <row r="37" ht="55.5" customHeight="1"/>
    <row r="38" ht="43.5" customHeight="1"/>
    <row r="39" ht="54" customHeight="1"/>
    <row r="40" ht="42.75" customHeight="1"/>
    <row r="41" ht="16.5" customHeight="1"/>
    <row r="42" ht="43.5" customHeight="1"/>
    <row r="43" ht="33" customHeight="1"/>
    <row r="44" ht="37.5" customHeight="1"/>
    <row r="45" ht="24.75" customHeight="1"/>
    <row r="101" ht="19.5" customHeight="1"/>
    <row r="102" ht="19.5" customHeight="1"/>
    <row r="104" ht="19.5" customHeight="1"/>
    <row r="105" ht="19.5" customHeight="1"/>
    <row r="137" ht="24.75" customHeight="1"/>
    <row r="193" ht="19.5" customHeight="1"/>
  </sheetData>
  <sheetProtection selectLockedCells="1" selectUnlockedCells="1"/>
  <mergeCells count="16">
    <mergeCell ref="A1:N1"/>
    <mergeCell ref="A2:N2"/>
    <mergeCell ref="A4:A5"/>
    <mergeCell ref="B4:B5"/>
    <mergeCell ref="C4:C5"/>
    <mergeCell ref="D4:D5"/>
    <mergeCell ref="E4:H4"/>
    <mergeCell ref="I4:I5"/>
    <mergeCell ref="J4:J5"/>
    <mergeCell ref="K4:K5"/>
    <mergeCell ref="L4:L5"/>
    <mergeCell ref="M4:N4"/>
    <mergeCell ref="A6:A19"/>
    <mergeCell ref="A21:A29"/>
    <mergeCell ref="A35:L35"/>
    <mergeCell ref="A36:J36"/>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7.xml><?xml version="1.0" encoding="utf-8"?>
<worksheet xmlns="http://schemas.openxmlformats.org/spreadsheetml/2006/main" xmlns:r="http://schemas.openxmlformats.org/officeDocument/2006/relationships">
  <sheetPr>
    <tabColor indexed="34"/>
  </sheetPr>
  <dimension ref="A1:N13"/>
  <sheetViews>
    <sheetView view="pageBreakPreview" zoomScale="85" zoomScaleSheetLayoutView="85" workbookViewId="0" topLeftCell="A7">
      <selection activeCell="AH8" sqref="AH8"/>
    </sheetView>
  </sheetViews>
  <sheetFormatPr defaultColWidth="8.00390625" defaultRowHeight="13.5"/>
  <cols>
    <col min="1" max="1" width="16.125" style="5" customWidth="1"/>
    <col min="2" max="2" width="21.00390625" style="6" customWidth="1"/>
    <col min="3" max="3" width="23.875" style="5" customWidth="1"/>
    <col min="4" max="4" width="11.625" style="5" customWidth="1"/>
    <col min="5" max="5" width="11.50390625" style="7" customWidth="1"/>
    <col min="6" max="6" width="8.625" style="5" customWidth="1"/>
    <col min="7" max="8" width="10.25390625" style="5" customWidth="1"/>
    <col min="9" max="9" width="10.625" style="7" customWidth="1"/>
    <col min="10" max="10" width="15.125" style="7" customWidth="1"/>
    <col min="11" max="11" width="11.375" style="5" customWidth="1"/>
    <col min="12" max="12" width="17.375" style="5" customWidth="1"/>
    <col min="13" max="13" width="6.50390625" style="5" customWidth="1"/>
    <col min="14" max="14" width="6.00390625" style="5" customWidth="1"/>
    <col min="15" max="16384" width="8.75390625" style="5" customWidth="1"/>
  </cols>
  <sheetData>
    <row r="1" spans="1:14" ht="21.75" customHeight="1">
      <c r="A1" s="8" t="s">
        <v>12</v>
      </c>
      <c r="B1" s="8"/>
      <c r="C1" s="8"/>
      <c r="D1" s="8"/>
      <c r="E1" s="8"/>
      <c r="F1" s="8"/>
      <c r="G1" s="8"/>
      <c r="H1" s="8"/>
      <c r="I1" s="8"/>
      <c r="J1" s="8"/>
      <c r="K1" s="8"/>
      <c r="L1" s="8"/>
      <c r="M1" s="8"/>
      <c r="N1" s="8"/>
    </row>
    <row r="2" spans="1:14" ht="18" customHeight="1">
      <c r="A2" s="9" t="s">
        <v>13</v>
      </c>
      <c r="B2" s="9"/>
      <c r="C2" s="9"/>
      <c r="D2" s="9"/>
      <c r="E2" s="9"/>
      <c r="F2" s="9"/>
      <c r="G2" s="9"/>
      <c r="H2" s="9"/>
      <c r="I2" s="9"/>
      <c r="J2" s="9"/>
      <c r="K2" s="9"/>
      <c r="L2" s="9"/>
      <c r="M2" s="9"/>
      <c r="N2" s="9"/>
    </row>
    <row r="3" spans="1:13" ht="18.75">
      <c r="A3" s="5" t="s">
        <v>242</v>
      </c>
      <c r="M3" s="10" t="s">
        <v>15</v>
      </c>
    </row>
    <row r="4" spans="1:14" ht="31.5" customHeight="1">
      <c r="A4" s="170" t="s">
        <v>16</v>
      </c>
      <c r="B4" s="12" t="s">
        <v>17</v>
      </c>
      <c r="C4" s="13" t="s">
        <v>18</v>
      </c>
      <c r="D4" s="36" t="s">
        <v>19</v>
      </c>
      <c r="E4" s="12" t="s">
        <v>20</v>
      </c>
      <c r="F4" s="12"/>
      <c r="G4" s="12"/>
      <c r="H4" s="12"/>
      <c r="I4" s="15" t="s">
        <v>21</v>
      </c>
      <c r="J4" s="13" t="s">
        <v>22</v>
      </c>
      <c r="K4" s="16" t="s">
        <v>23</v>
      </c>
      <c r="L4" s="17" t="s">
        <v>24</v>
      </c>
      <c r="M4" s="18" t="s">
        <v>25</v>
      </c>
      <c r="N4" s="18"/>
    </row>
    <row r="5" spans="1:14" ht="37.5" customHeight="1">
      <c r="A5" s="170"/>
      <c r="B5" s="12"/>
      <c r="C5" s="13"/>
      <c r="D5" s="36"/>
      <c r="E5" s="19" t="s">
        <v>26</v>
      </c>
      <c r="F5" s="11" t="s">
        <v>27</v>
      </c>
      <c r="G5" s="11" t="s">
        <v>28</v>
      </c>
      <c r="H5" s="13" t="s">
        <v>29</v>
      </c>
      <c r="I5" s="15"/>
      <c r="J5" s="13"/>
      <c r="K5" s="16"/>
      <c r="L5" s="17"/>
      <c r="M5" s="16" t="s">
        <v>30</v>
      </c>
      <c r="N5" s="16" t="s">
        <v>31</v>
      </c>
    </row>
    <row r="6" spans="1:14" s="57" customFormat="1" ht="79.5" customHeight="1">
      <c r="A6" s="171" t="s">
        <v>243</v>
      </c>
      <c r="B6" s="172" t="s">
        <v>244</v>
      </c>
      <c r="C6" s="50" t="s">
        <v>245</v>
      </c>
      <c r="D6" s="50" t="s">
        <v>246</v>
      </c>
      <c r="E6" s="55">
        <v>80000</v>
      </c>
      <c r="F6" s="55">
        <v>30000</v>
      </c>
      <c r="G6" s="55">
        <v>40000</v>
      </c>
      <c r="H6" s="173">
        <f aca="true" t="shared" si="0" ref="H6:H7">SUM(E6:G6)</f>
        <v>150000</v>
      </c>
      <c r="I6" s="174">
        <f aca="true" t="shared" si="1" ref="I6:I7">E6</f>
        <v>80000</v>
      </c>
      <c r="J6" s="175" t="s">
        <v>247</v>
      </c>
      <c r="K6" s="176" t="s">
        <v>58</v>
      </c>
      <c r="L6" s="50"/>
      <c r="M6" s="177" t="s">
        <v>171</v>
      </c>
      <c r="N6" s="178"/>
    </row>
    <row r="7" spans="1:14" s="57" customFormat="1" ht="79.5" customHeight="1">
      <c r="A7" s="171"/>
      <c r="B7" s="172" t="s">
        <v>248</v>
      </c>
      <c r="C7" s="49" t="s">
        <v>249</v>
      </c>
      <c r="D7" s="50" t="s">
        <v>250</v>
      </c>
      <c r="E7" s="55">
        <v>240000</v>
      </c>
      <c r="F7" s="55"/>
      <c r="G7" s="55">
        <v>60000</v>
      </c>
      <c r="H7" s="173">
        <f t="shared" si="0"/>
        <v>300000</v>
      </c>
      <c r="I7" s="174">
        <f t="shared" si="1"/>
        <v>240000</v>
      </c>
      <c r="J7" s="179"/>
      <c r="K7" s="176" t="s">
        <v>58</v>
      </c>
      <c r="L7" s="176"/>
      <c r="M7" s="177" t="s">
        <v>171</v>
      </c>
      <c r="N7" s="56"/>
    </row>
    <row r="8" spans="1:14" s="57" customFormat="1" ht="79.5" customHeight="1">
      <c r="A8" s="171"/>
      <c r="B8" s="172" t="s">
        <v>251</v>
      </c>
      <c r="C8" s="50" t="s">
        <v>252</v>
      </c>
      <c r="D8" s="50" t="s">
        <v>253</v>
      </c>
      <c r="E8" s="55">
        <v>510000</v>
      </c>
      <c r="F8" s="55"/>
      <c r="G8" s="55">
        <v>362135</v>
      </c>
      <c r="H8" s="55">
        <v>872135</v>
      </c>
      <c r="I8" s="174">
        <v>510000</v>
      </c>
      <c r="J8" s="179"/>
      <c r="K8" s="176" t="s">
        <v>58</v>
      </c>
      <c r="L8" s="176"/>
      <c r="M8" s="177" t="s">
        <v>171</v>
      </c>
      <c r="N8" s="56"/>
    </row>
    <row r="9" spans="1:14" s="57" customFormat="1" ht="78.75" customHeight="1">
      <c r="A9" s="180" t="s">
        <v>254</v>
      </c>
      <c r="B9" s="181" t="s">
        <v>58</v>
      </c>
      <c r="C9" s="50"/>
      <c r="D9" s="50"/>
      <c r="E9" s="55"/>
      <c r="F9" s="55"/>
      <c r="G9" s="55"/>
      <c r="H9" s="173"/>
      <c r="I9" s="55"/>
      <c r="J9" s="175"/>
      <c r="K9" s="50"/>
      <c r="L9" s="50"/>
      <c r="M9" s="56"/>
      <c r="N9" s="56"/>
    </row>
    <row r="10" spans="1:14" ht="30.75" customHeight="1">
      <c r="A10" s="59" t="s">
        <v>29</v>
      </c>
      <c r="B10" s="60"/>
      <c r="C10" s="60"/>
      <c r="D10" s="60"/>
      <c r="E10" s="130">
        <f>SUM(E6:E9)</f>
        <v>830000</v>
      </c>
      <c r="F10" s="130">
        <f>SUM(F6:F9)</f>
        <v>30000</v>
      </c>
      <c r="G10" s="130">
        <f>SUM(G6:G9)</f>
        <v>462135</v>
      </c>
      <c r="H10" s="130">
        <f>SUM(H6:H9)</f>
        <v>1322135</v>
      </c>
      <c r="I10" s="182">
        <f>SUM(I6:I9)</f>
        <v>830000</v>
      </c>
      <c r="J10" s="183"/>
      <c r="K10" s="183"/>
      <c r="L10" s="184"/>
      <c r="M10" s="184"/>
      <c r="N10" s="185"/>
    </row>
    <row r="11" spans="1:14" ht="105.75" customHeight="1">
      <c r="A11" s="186" t="s">
        <v>42</v>
      </c>
      <c r="B11" s="187"/>
      <c r="C11" s="186" t="s">
        <v>43</v>
      </c>
      <c r="D11" s="186"/>
      <c r="E11" s="188"/>
      <c r="F11" s="186"/>
      <c r="G11" s="186"/>
      <c r="H11" s="186" t="s">
        <v>44</v>
      </c>
      <c r="I11" s="188"/>
      <c r="J11" s="188"/>
      <c r="K11" s="186"/>
      <c r="L11" s="186" t="s">
        <v>45</v>
      </c>
      <c r="M11" s="30"/>
      <c r="N11" s="33"/>
    </row>
    <row r="12" spans="1:12" s="35" customFormat="1" ht="21" customHeight="1">
      <c r="A12" s="34" t="s">
        <v>51</v>
      </c>
      <c r="B12" s="34"/>
      <c r="C12" s="34"/>
      <c r="D12" s="34"/>
      <c r="E12" s="34"/>
      <c r="F12" s="34"/>
      <c r="G12" s="34"/>
      <c r="H12" s="34"/>
      <c r="I12" s="34"/>
      <c r="J12" s="34"/>
      <c r="K12" s="34"/>
      <c r="L12" s="34"/>
    </row>
    <row r="13" spans="1:10" s="35" customFormat="1" ht="22.5" customHeight="1">
      <c r="A13" s="34" t="s">
        <v>47</v>
      </c>
      <c r="B13" s="34"/>
      <c r="C13" s="34"/>
      <c r="D13" s="34"/>
      <c r="E13" s="34"/>
      <c r="F13" s="34"/>
      <c r="G13" s="34"/>
      <c r="H13" s="34"/>
      <c r="I13" s="34"/>
      <c r="J13" s="34"/>
    </row>
    <row r="14" ht="37.5" customHeight="1"/>
    <row r="15" ht="43.5" customHeight="1"/>
    <row r="16" ht="42" customHeight="1"/>
    <row r="17" ht="42" customHeight="1"/>
    <row r="18" ht="45" customHeight="1"/>
    <row r="19" ht="55.5" customHeight="1"/>
    <row r="20" ht="43.5" customHeight="1"/>
    <row r="21" ht="54" customHeight="1"/>
    <row r="22" ht="42.75" customHeight="1"/>
    <row r="23" ht="16.5" customHeight="1"/>
    <row r="24" ht="43.5" customHeight="1"/>
    <row r="25" ht="33" customHeight="1"/>
    <row r="26" ht="37.5" customHeight="1"/>
    <row r="27" ht="24.75" customHeight="1"/>
    <row r="28" ht="16.5" hidden="1"/>
    <row r="83" ht="19.5" customHeight="1"/>
    <row r="84" ht="19.5" customHeight="1"/>
    <row r="86" ht="19.5" customHeight="1"/>
    <row r="87" ht="19.5" customHeight="1"/>
    <row r="119" ht="24.75" customHeight="1"/>
    <row r="175" ht="19.5" customHeight="1"/>
  </sheetData>
  <sheetProtection selectLockedCells="1" selectUnlockedCells="1"/>
  <mergeCells count="15">
    <mergeCell ref="A1:N1"/>
    <mergeCell ref="A2:N2"/>
    <mergeCell ref="A4:A5"/>
    <mergeCell ref="B4:B5"/>
    <mergeCell ref="C4:C5"/>
    <mergeCell ref="D4:D5"/>
    <mergeCell ref="E4:H4"/>
    <mergeCell ref="I4:I5"/>
    <mergeCell ref="J4:J5"/>
    <mergeCell ref="K4:K5"/>
    <mergeCell ref="L4:L5"/>
    <mergeCell ref="M4:N4"/>
    <mergeCell ref="A6:A8"/>
    <mergeCell ref="A12:L12"/>
    <mergeCell ref="A13:J13"/>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xl/worksheets/sheet8.xml><?xml version="1.0" encoding="utf-8"?>
<worksheet xmlns="http://schemas.openxmlformats.org/spreadsheetml/2006/main" xmlns:r="http://schemas.openxmlformats.org/officeDocument/2006/relationships">
  <sheetPr>
    <tabColor indexed="34"/>
  </sheetPr>
  <dimension ref="A1:N89"/>
  <sheetViews>
    <sheetView view="pageBreakPreview" zoomScale="85" zoomScaleSheetLayoutView="85" workbookViewId="0" topLeftCell="A8">
      <selection activeCell="C85" sqref="C85"/>
    </sheetView>
  </sheetViews>
  <sheetFormatPr defaultColWidth="8.00390625" defaultRowHeight="13.5"/>
  <cols>
    <col min="1" max="1" width="20.00390625" style="5" customWidth="1"/>
    <col min="2" max="2" width="24.875" style="6" customWidth="1"/>
    <col min="3" max="3" width="22.00390625" style="5" customWidth="1"/>
    <col min="4" max="4" width="10.25390625" style="5" customWidth="1"/>
    <col min="5" max="5" width="13.25390625" style="7" customWidth="1"/>
    <col min="6" max="6" width="12.875" style="5" customWidth="1"/>
    <col min="7" max="8" width="13.25390625" style="5" customWidth="1"/>
    <col min="9" max="9" width="13.875" style="7" customWidth="1"/>
    <col min="10" max="10" width="14.125" style="7" customWidth="1"/>
    <col min="11" max="11" width="9.375" style="5" customWidth="1"/>
    <col min="12" max="12" width="14.125" style="5" customWidth="1"/>
    <col min="13" max="13" width="6.50390625" style="5" customWidth="1"/>
    <col min="14" max="14" width="6.00390625" style="5" customWidth="1"/>
    <col min="15" max="16384" width="8.625" style="5" customWidth="1"/>
  </cols>
  <sheetData>
    <row r="1" spans="1:14" ht="21.75" customHeight="1">
      <c r="A1" s="8" t="s">
        <v>12</v>
      </c>
      <c r="B1" s="8"/>
      <c r="C1" s="8"/>
      <c r="D1" s="8"/>
      <c r="E1" s="8"/>
      <c r="F1" s="8"/>
      <c r="G1" s="8"/>
      <c r="H1" s="8"/>
      <c r="I1" s="8"/>
      <c r="J1" s="8"/>
      <c r="K1" s="8"/>
      <c r="L1" s="8"/>
      <c r="M1" s="8"/>
      <c r="N1" s="8"/>
    </row>
    <row r="2" spans="1:14" ht="18" customHeight="1">
      <c r="A2" s="9" t="s">
        <v>65</v>
      </c>
      <c r="B2" s="9"/>
      <c r="C2" s="9"/>
      <c r="D2" s="9"/>
      <c r="E2" s="9"/>
      <c r="F2" s="9"/>
      <c r="G2" s="9"/>
      <c r="H2" s="9"/>
      <c r="I2" s="9"/>
      <c r="J2" s="9"/>
      <c r="K2" s="9"/>
      <c r="L2" s="9"/>
      <c r="M2" s="9"/>
      <c r="N2" s="9"/>
    </row>
    <row r="3" spans="1:13" ht="16.5">
      <c r="A3" s="5" t="s">
        <v>255</v>
      </c>
      <c r="M3" s="5" t="s">
        <v>67</v>
      </c>
    </row>
    <row r="4" spans="1:14" ht="24.75" customHeight="1">
      <c r="A4" s="170" t="s">
        <v>16</v>
      </c>
      <c r="B4" s="189" t="s">
        <v>17</v>
      </c>
      <c r="C4" s="190" t="s">
        <v>18</v>
      </c>
      <c r="D4" s="191" t="s">
        <v>19</v>
      </c>
      <c r="E4" s="12" t="s">
        <v>20</v>
      </c>
      <c r="F4" s="12"/>
      <c r="G4" s="12"/>
      <c r="H4" s="12"/>
      <c r="I4" s="192" t="s">
        <v>21</v>
      </c>
      <c r="J4" s="190" t="s">
        <v>22</v>
      </c>
      <c r="K4" s="193" t="s">
        <v>23</v>
      </c>
      <c r="L4" s="194" t="s">
        <v>24</v>
      </c>
      <c r="M4" s="18" t="s">
        <v>25</v>
      </c>
      <c r="N4" s="18"/>
    </row>
    <row r="5" spans="1:14" ht="53.25" customHeight="1">
      <c r="A5" s="170"/>
      <c r="B5" s="189"/>
      <c r="C5" s="189"/>
      <c r="D5" s="191"/>
      <c r="E5" s="195" t="s">
        <v>26</v>
      </c>
      <c r="F5" s="170" t="s">
        <v>27</v>
      </c>
      <c r="G5" s="170" t="s">
        <v>28</v>
      </c>
      <c r="H5" s="190" t="s">
        <v>29</v>
      </c>
      <c r="I5" s="192"/>
      <c r="J5" s="190"/>
      <c r="K5" s="193"/>
      <c r="L5" s="194"/>
      <c r="M5" s="193" t="s">
        <v>30</v>
      </c>
      <c r="N5" s="193" t="s">
        <v>31</v>
      </c>
    </row>
    <row r="6" spans="1:14" s="204" customFormat="1" ht="32.25">
      <c r="A6" s="196" t="s">
        <v>256</v>
      </c>
      <c r="B6" s="197" t="s">
        <v>257</v>
      </c>
      <c r="C6" s="198" t="s">
        <v>258</v>
      </c>
      <c r="D6" s="199" t="s">
        <v>169</v>
      </c>
      <c r="E6" s="200">
        <v>100000</v>
      </c>
      <c r="F6" s="201"/>
      <c r="G6" s="201">
        <v>110000</v>
      </c>
      <c r="H6" s="201">
        <f aca="true" t="shared" si="0" ref="H6:H44">SUM(E6:G6)</f>
        <v>210000</v>
      </c>
      <c r="I6" s="200">
        <v>100000</v>
      </c>
      <c r="J6" s="199"/>
      <c r="K6" s="202" t="s">
        <v>58</v>
      </c>
      <c r="L6" s="203"/>
      <c r="M6" s="203" t="s">
        <v>171</v>
      </c>
      <c r="N6" s="203"/>
    </row>
    <row r="7" spans="1:14" s="204" customFormat="1" ht="90">
      <c r="A7" s="196"/>
      <c r="B7" s="197" t="s">
        <v>257</v>
      </c>
      <c r="C7" s="205" t="s">
        <v>259</v>
      </c>
      <c r="D7" s="199" t="s">
        <v>169</v>
      </c>
      <c r="E7" s="200">
        <v>100000</v>
      </c>
      <c r="F7" s="201">
        <v>210000</v>
      </c>
      <c r="G7" s="201">
        <v>300000</v>
      </c>
      <c r="H7" s="201">
        <f t="shared" si="0"/>
        <v>610000</v>
      </c>
      <c r="I7" s="200">
        <v>100000</v>
      </c>
      <c r="J7" s="205" t="s">
        <v>260</v>
      </c>
      <c r="K7" s="202" t="s">
        <v>58</v>
      </c>
      <c r="L7" s="205"/>
      <c r="M7" s="203" t="s">
        <v>171</v>
      </c>
      <c r="N7" s="206"/>
    </row>
    <row r="8" spans="1:14" s="204" customFormat="1" ht="32.25">
      <c r="A8" s="196"/>
      <c r="B8" s="197" t="s">
        <v>261</v>
      </c>
      <c r="C8" s="205" t="s">
        <v>262</v>
      </c>
      <c r="D8" s="202" t="s">
        <v>71</v>
      </c>
      <c r="E8" s="200">
        <v>80000</v>
      </c>
      <c r="F8" s="201"/>
      <c r="G8" s="201">
        <v>20000</v>
      </c>
      <c r="H8" s="201">
        <f t="shared" si="0"/>
        <v>100000</v>
      </c>
      <c r="I8" s="200">
        <v>80000</v>
      </c>
      <c r="J8" s="205"/>
      <c r="K8" s="202" t="s">
        <v>58</v>
      </c>
      <c r="L8" s="205"/>
      <c r="M8" s="203" t="s">
        <v>171</v>
      </c>
      <c r="N8" s="206"/>
    </row>
    <row r="9" spans="1:14" s="204" customFormat="1" ht="90">
      <c r="A9" s="196"/>
      <c r="B9" s="197" t="s">
        <v>263</v>
      </c>
      <c r="C9" s="197" t="s">
        <v>264</v>
      </c>
      <c r="D9" s="199" t="s">
        <v>265</v>
      </c>
      <c r="E9" s="200">
        <v>8410</v>
      </c>
      <c r="F9" s="201"/>
      <c r="G9" s="201"/>
      <c r="H9" s="201">
        <f t="shared" si="0"/>
        <v>8410</v>
      </c>
      <c r="I9" s="200">
        <v>8410</v>
      </c>
      <c r="J9" s="199"/>
      <c r="K9" s="202" t="s">
        <v>58</v>
      </c>
      <c r="L9" s="203"/>
      <c r="M9" s="203"/>
      <c r="N9" s="203" t="s">
        <v>171</v>
      </c>
    </row>
    <row r="10" spans="1:14" s="204" customFormat="1" ht="90">
      <c r="A10" s="196"/>
      <c r="B10" s="197" t="s">
        <v>266</v>
      </c>
      <c r="C10" s="197" t="s">
        <v>267</v>
      </c>
      <c r="D10" s="202" t="s">
        <v>268</v>
      </c>
      <c r="E10" s="200">
        <v>19145</v>
      </c>
      <c r="F10" s="201"/>
      <c r="G10" s="201"/>
      <c r="H10" s="201">
        <f t="shared" si="0"/>
        <v>19145</v>
      </c>
      <c r="I10" s="200">
        <v>19145</v>
      </c>
      <c r="J10" s="205"/>
      <c r="K10" s="202" t="s">
        <v>58</v>
      </c>
      <c r="L10" s="205"/>
      <c r="M10" s="203"/>
      <c r="N10" s="203" t="s">
        <v>171</v>
      </c>
    </row>
    <row r="11" spans="1:14" s="204" customFormat="1" ht="90">
      <c r="A11" s="196"/>
      <c r="B11" s="197" t="s">
        <v>269</v>
      </c>
      <c r="C11" s="197" t="s">
        <v>270</v>
      </c>
      <c r="D11" s="202" t="s">
        <v>271</v>
      </c>
      <c r="E11" s="200">
        <v>76100</v>
      </c>
      <c r="F11" s="201"/>
      <c r="G11" s="201"/>
      <c r="H11" s="201">
        <f t="shared" si="0"/>
        <v>76100</v>
      </c>
      <c r="I11" s="200">
        <v>76100</v>
      </c>
      <c r="J11" s="199"/>
      <c r="K11" s="202" t="s">
        <v>58</v>
      </c>
      <c r="L11" s="203"/>
      <c r="M11" s="203"/>
      <c r="N11" s="203" t="s">
        <v>171</v>
      </c>
    </row>
    <row r="12" spans="1:14" s="204" customFormat="1" ht="90">
      <c r="A12" s="196"/>
      <c r="B12" s="197" t="s">
        <v>272</v>
      </c>
      <c r="C12" s="197" t="s">
        <v>273</v>
      </c>
      <c r="D12" s="202" t="s">
        <v>271</v>
      </c>
      <c r="E12" s="200">
        <v>48080</v>
      </c>
      <c r="F12" s="201"/>
      <c r="G12" s="201"/>
      <c r="H12" s="201">
        <f t="shared" si="0"/>
        <v>48080</v>
      </c>
      <c r="I12" s="200">
        <v>48080</v>
      </c>
      <c r="J12" s="205"/>
      <c r="K12" s="202" t="s">
        <v>58</v>
      </c>
      <c r="L12" s="205"/>
      <c r="M12" s="203"/>
      <c r="N12" s="203" t="s">
        <v>171</v>
      </c>
    </row>
    <row r="13" spans="1:14" s="204" customFormat="1" ht="133.5">
      <c r="A13" s="196"/>
      <c r="B13" s="197" t="s">
        <v>274</v>
      </c>
      <c r="C13" s="197" t="s">
        <v>275</v>
      </c>
      <c r="D13" s="202" t="s">
        <v>271</v>
      </c>
      <c r="E13" s="200">
        <v>77590</v>
      </c>
      <c r="F13" s="201"/>
      <c r="G13" s="201"/>
      <c r="H13" s="201">
        <f t="shared" si="0"/>
        <v>77590</v>
      </c>
      <c r="I13" s="200">
        <v>77590</v>
      </c>
      <c r="J13" s="199"/>
      <c r="K13" s="202" t="s">
        <v>58</v>
      </c>
      <c r="L13" s="203"/>
      <c r="M13" s="203"/>
      <c r="N13" s="203" t="s">
        <v>171</v>
      </c>
    </row>
    <row r="14" spans="1:14" s="204" customFormat="1" ht="90">
      <c r="A14" s="196"/>
      <c r="B14" s="197" t="s">
        <v>276</v>
      </c>
      <c r="C14" s="197" t="s">
        <v>277</v>
      </c>
      <c r="D14" s="202" t="s">
        <v>271</v>
      </c>
      <c r="E14" s="200">
        <v>5240</v>
      </c>
      <c r="F14" s="201"/>
      <c r="G14" s="201"/>
      <c r="H14" s="201">
        <f t="shared" si="0"/>
        <v>5240</v>
      </c>
      <c r="I14" s="200">
        <v>5240</v>
      </c>
      <c r="J14" s="205"/>
      <c r="K14" s="202" t="s">
        <v>58</v>
      </c>
      <c r="L14" s="205"/>
      <c r="M14" s="203"/>
      <c r="N14" s="203" t="s">
        <v>171</v>
      </c>
    </row>
    <row r="15" spans="1:14" s="204" customFormat="1" ht="90">
      <c r="A15" s="196"/>
      <c r="B15" s="197" t="s">
        <v>278</v>
      </c>
      <c r="C15" s="197" t="s">
        <v>279</v>
      </c>
      <c r="D15" s="202" t="s">
        <v>280</v>
      </c>
      <c r="E15" s="200">
        <v>154600</v>
      </c>
      <c r="F15" s="201"/>
      <c r="G15" s="201"/>
      <c r="H15" s="201">
        <f t="shared" si="0"/>
        <v>154600</v>
      </c>
      <c r="I15" s="200">
        <v>154600</v>
      </c>
      <c r="J15" s="199"/>
      <c r="K15" s="202" t="s">
        <v>58</v>
      </c>
      <c r="L15" s="203"/>
      <c r="M15" s="203"/>
      <c r="N15" s="203" t="s">
        <v>171</v>
      </c>
    </row>
    <row r="16" spans="1:14" s="204" customFormat="1" ht="90">
      <c r="A16" s="196"/>
      <c r="B16" s="197" t="s">
        <v>281</v>
      </c>
      <c r="C16" s="197" t="s">
        <v>282</v>
      </c>
      <c r="D16" s="202" t="s">
        <v>283</v>
      </c>
      <c r="E16" s="200">
        <v>176680</v>
      </c>
      <c r="F16" s="207"/>
      <c r="G16" s="207"/>
      <c r="H16" s="201">
        <f t="shared" si="0"/>
        <v>176680</v>
      </c>
      <c r="I16" s="200">
        <v>176680</v>
      </c>
      <c r="J16" s="205"/>
      <c r="K16" s="202" t="s">
        <v>58</v>
      </c>
      <c r="L16" s="205"/>
      <c r="M16" s="203"/>
      <c r="N16" s="203" t="s">
        <v>171</v>
      </c>
    </row>
    <row r="17" spans="1:14" s="204" customFormat="1" ht="90">
      <c r="A17" s="196"/>
      <c r="B17" s="197" t="s">
        <v>284</v>
      </c>
      <c r="C17" s="197" t="s">
        <v>285</v>
      </c>
      <c r="D17" s="202" t="s">
        <v>283</v>
      </c>
      <c r="E17" s="200">
        <v>61050</v>
      </c>
      <c r="F17" s="207"/>
      <c r="G17" s="207"/>
      <c r="H17" s="201">
        <f t="shared" si="0"/>
        <v>61050</v>
      </c>
      <c r="I17" s="200">
        <v>61050</v>
      </c>
      <c r="J17" s="205"/>
      <c r="K17" s="202" t="s">
        <v>58</v>
      </c>
      <c r="L17" s="205"/>
      <c r="M17" s="203"/>
      <c r="N17" s="203" t="s">
        <v>171</v>
      </c>
    </row>
    <row r="18" spans="1:14" s="204" customFormat="1" ht="90">
      <c r="A18" s="196"/>
      <c r="B18" s="197" t="s">
        <v>286</v>
      </c>
      <c r="C18" s="197" t="s">
        <v>287</v>
      </c>
      <c r="D18" s="202" t="s">
        <v>288</v>
      </c>
      <c r="E18" s="200">
        <v>137430</v>
      </c>
      <c r="F18" s="207"/>
      <c r="G18" s="207"/>
      <c r="H18" s="201">
        <f t="shared" si="0"/>
        <v>137430</v>
      </c>
      <c r="I18" s="200">
        <v>137430</v>
      </c>
      <c r="J18" s="205"/>
      <c r="K18" s="202" t="s">
        <v>58</v>
      </c>
      <c r="L18" s="205"/>
      <c r="M18" s="203"/>
      <c r="N18" s="203" t="s">
        <v>171</v>
      </c>
    </row>
    <row r="19" spans="1:14" s="204" customFormat="1" ht="75.75">
      <c r="A19" s="196"/>
      <c r="B19" s="197" t="s">
        <v>289</v>
      </c>
      <c r="C19" s="197" t="s">
        <v>290</v>
      </c>
      <c r="D19" s="202" t="s">
        <v>283</v>
      </c>
      <c r="E19" s="200">
        <v>46260</v>
      </c>
      <c r="F19" s="207"/>
      <c r="G19" s="207"/>
      <c r="H19" s="201">
        <f t="shared" si="0"/>
        <v>46260</v>
      </c>
      <c r="I19" s="200">
        <v>46260</v>
      </c>
      <c r="J19" s="205"/>
      <c r="K19" s="202" t="s">
        <v>58</v>
      </c>
      <c r="L19" s="205"/>
      <c r="M19" s="203"/>
      <c r="N19" s="203" t="s">
        <v>171</v>
      </c>
    </row>
    <row r="20" spans="1:14" s="204" customFormat="1" ht="90">
      <c r="A20" s="196"/>
      <c r="B20" s="197" t="s">
        <v>291</v>
      </c>
      <c r="C20" s="197" t="s">
        <v>292</v>
      </c>
      <c r="D20" s="202" t="s">
        <v>283</v>
      </c>
      <c r="E20" s="200">
        <v>70370</v>
      </c>
      <c r="F20" s="207"/>
      <c r="G20" s="207"/>
      <c r="H20" s="201">
        <f t="shared" si="0"/>
        <v>70370</v>
      </c>
      <c r="I20" s="200">
        <v>70370</v>
      </c>
      <c r="J20" s="205"/>
      <c r="K20" s="202" t="s">
        <v>58</v>
      </c>
      <c r="L20" s="205"/>
      <c r="M20" s="203"/>
      <c r="N20" s="203" t="s">
        <v>171</v>
      </c>
    </row>
    <row r="21" spans="1:14" s="204" customFormat="1" ht="32.25">
      <c r="A21" s="196"/>
      <c r="B21" s="208" t="s">
        <v>257</v>
      </c>
      <c r="C21" s="209" t="s">
        <v>293</v>
      </c>
      <c r="D21" s="210" t="s">
        <v>294</v>
      </c>
      <c r="E21" s="211">
        <v>100000</v>
      </c>
      <c r="F21" s="212"/>
      <c r="G21" s="212">
        <v>60000</v>
      </c>
      <c r="H21" s="213">
        <f t="shared" si="0"/>
        <v>160000</v>
      </c>
      <c r="I21" s="211">
        <v>100000</v>
      </c>
      <c r="J21" s="214"/>
      <c r="K21" s="202" t="s">
        <v>58</v>
      </c>
      <c r="L21" s="214"/>
      <c r="M21" s="203" t="s">
        <v>171</v>
      </c>
      <c r="N21" s="203"/>
    </row>
    <row r="22" spans="1:14" s="204" customFormat="1" ht="32.25">
      <c r="A22" s="196"/>
      <c r="B22" s="208" t="s">
        <v>257</v>
      </c>
      <c r="C22" s="209" t="s">
        <v>262</v>
      </c>
      <c r="D22" s="210" t="s">
        <v>295</v>
      </c>
      <c r="E22" s="211">
        <v>100000</v>
      </c>
      <c r="F22" s="212"/>
      <c r="G22" s="212">
        <v>50000</v>
      </c>
      <c r="H22" s="213">
        <f t="shared" si="0"/>
        <v>150000</v>
      </c>
      <c r="I22" s="211">
        <v>100000</v>
      </c>
      <c r="J22" s="214"/>
      <c r="K22" s="202" t="s">
        <v>58</v>
      </c>
      <c r="L22" s="214"/>
      <c r="M22" s="203" t="s">
        <v>171</v>
      </c>
      <c r="N22" s="203"/>
    </row>
    <row r="23" spans="1:14" s="204" customFormat="1" ht="32.25">
      <c r="A23" s="196"/>
      <c r="B23" s="208" t="s">
        <v>257</v>
      </c>
      <c r="C23" s="209" t="s">
        <v>296</v>
      </c>
      <c r="D23" s="210" t="s">
        <v>297</v>
      </c>
      <c r="E23" s="211">
        <v>100000</v>
      </c>
      <c r="F23" s="212"/>
      <c r="G23" s="212">
        <v>39600</v>
      </c>
      <c r="H23" s="213">
        <f t="shared" si="0"/>
        <v>139600</v>
      </c>
      <c r="I23" s="211">
        <v>100000</v>
      </c>
      <c r="J23" s="214"/>
      <c r="K23" s="202" t="s">
        <v>58</v>
      </c>
      <c r="L23" s="214"/>
      <c r="M23" s="203" t="s">
        <v>171</v>
      </c>
      <c r="N23" s="203"/>
    </row>
    <row r="24" spans="1:14" s="204" customFormat="1" ht="32.25">
      <c r="A24" s="196"/>
      <c r="B24" s="208" t="s">
        <v>298</v>
      </c>
      <c r="C24" s="209" t="s">
        <v>299</v>
      </c>
      <c r="D24" s="210" t="s">
        <v>300</v>
      </c>
      <c r="E24" s="215">
        <v>100000</v>
      </c>
      <c r="F24" s="212"/>
      <c r="G24" s="212">
        <v>50000</v>
      </c>
      <c r="H24" s="213">
        <f t="shared" si="0"/>
        <v>150000</v>
      </c>
      <c r="I24" s="215">
        <v>100000</v>
      </c>
      <c r="J24" s="214"/>
      <c r="K24" s="202" t="s">
        <v>58</v>
      </c>
      <c r="L24" s="214"/>
      <c r="M24" s="203" t="s">
        <v>171</v>
      </c>
      <c r="N24" s="203"/>
    </row>
    <row r="25" spans="1:14" s="204" customFormat="1" ht="32.25">
      <c r="A25" s="196"/>
      <c r="B25" s="208" t="s">
        <v>301</v>
      </c>
      <c r="C25" s="209" t="s">
        <v>302</v>
      </c>
      <c r="D25" s="210" t="s">
        <v>300</v>
      </c>
      <c r="E25" s="215">
        <v>100000</v>
      </c>
      <c r="F25" s="212">
        <v>20000</v>
      </c>
      <c r="G25" s="212">
        <v>80000</v>
      </c>
      <c r="H25" s="213">
        <f t="shared" si="0"/>
        <v>200000</v>
      </c>
      <c r="I25" s="215">
        <v>100000</v>
      </c>
      <c r="J25" s="214" t="s">
        <v>303</v>
      </c>
      <c r="K25" s="202" t="s">
        <v>58</v>
      </c>
      <c r="L25" s="214"/>
      <c r="M25" s="203" t="s">
        <v>171</v>
      </c>
      <c r="N25" s="203"/>
    </row>
    <row r="26" spans="1:14" s="204" customFormat="1" ht="46.5">
      <c r="A26" s="196"/>
      <c r="B26" s="208" t="s">
        <v>304</v>
      </c>
      <c r="C26" s="209" t="s">
        <v>305</v>
      </c>
      <c r="D26" s="210" t="s">
        <v>253</v>
      </c>
      <c r="E26" s="215">
        <v>372000</v>
      </c>
      <c r="F26" s="212"/>
      <c r="G26" s="212">
        <v>328200</v>
      </c>
      <c r="H26" s="213">
        <f t="shared" si="0"/>
        <v>700200</v>
      </c>
      <c r="I26" s="215">
        <v>372000</v>
      </c>
      <c r="J26" s="214"/>
      <c r="K26" s="202" t="s">
        <v>58</v>
      </c>
      <c r="L26" s="214"/>
      <c r="M26" s="203" t="s">
        <v>171</v>
      </c>
      <c r="N26" s="203"/>
    </row>
    <row r="27" spans="1:14" s="204" customFormat="1" ht="32.25">
      <c r="A27" s="196"/>
      <c r="B27" s="208" t="s">
        <v>306</v>
      </c>
      <c r="C27" s="209" t="s">
        <v>305</v>
      </c>
      <c r="D27" s="210"/>
      <c r="E27" s="215">
        <v>100000</v>
      </c>
      <c r="F27" s="212"/>
      <c r="G27" s="212"/>
      <c r="H27" s="213">
        <f t="shared" si="0"/>
        <v>100000</v>
      </c>
      <c r="I27" s="215">
        <v>100000</v>
      </c>
      <c r="J27" s="214"/>
      <c r="K27" s="202" t="s">
        <v>58</v>
      </c>
      <c r="L27" s="214"/>
      <c r="M27" s="203" t="s">
        <v>171</v>
      </c>
      <c r="N27" s="203"/>
    </row>
    <row r="28" spans="1:14" s="204" customFormat="1" ht="32.25">
      <c r="A28" s="196"/>
      <c r="B28" s="208" t="s">
        <v>307</v>
      </c>
      <c r="C28" s="209" t="s">
        <v>262</v>
      </c>
      <c r="D28" s="210" t="s">
        <v>253</v>
      </c>
      <c r="E28" s="215">
        <v>109600</v>
      </c>
      <c r="F28" s="212"/>
      <c r="G28" s="212">
        <v>27400</v>
      </c>
      <c r="H28" s="213">
        <f t="shared" si="0"/>
        <v>137000</v>
      </c>
      <c r="I28" s="215">
        <v>109600</v>
      </c>
      <c r="J28" s="214"/>
      <c r="K28" s="202" t="s">
        <v>58</v>
      </c>
      <c r="L28" s="214"/>
      <c r="M28" s="203" t="s">
        <v>171</v>
      </c>
      <c r="N28" s="203"/>
    </row>
    <row r="29" spans="1:14" s="204" customFormat="1" ht="46.5">
      <c r="A29" s="196"/>
      <c r="B29" s="208" t="s">
        <v>308</v>
      </c>
      <c r="C29" s="209" t="s">
        <v>299</v>
      </c>
      <c r="D29" s="210" t="s">
        <v>309</v>
      </c>
      <c r="E29" s="215">
        <v>415000</v>
      </c>
      <c r="F29" s="212"/>
      <c r="G29" s="212">
        <v>150000</v>
      </c>
      <c r="H29" s="213">
        <f t="shared" si="0"/>
        <v>565000</v>
      </c>
      <c r="I29" s="215">
        <v>415000</v>
      </c>
      <c r="J29" s="214"/>
      <c r="K29" s="202" t="s">
        <v>58</v>
      </c>
      <c r="L29" s="214"/>
      <c r="M29" s="203" t="s">
        <v>171</v>
      </c>
      <c r="N29" s="203"/>
    </row>
    <row r="30" spans="1:14" s="204" customFormat="1" ht="32.25">
      <c r="A30" s="196"/>
      <c r="B30" s="208" t="s">
        <v>310</v>
      </c>
      <c r="C30" s="209" t="s">
        <v>311</v>
      </c>
      <c r="D30" s="210"/>
      <c r="E30" s="215">
        <v>100000</v>
      </c>
      <c r="F30" s="212"/>
      <c r="G30" s="212"/>
      <c r="H30" s="213">
        <f t="shared" si="0"/>
        <v>100000</v>
      </c>
      <c r="I30" s="215">
        <v>100000</v>
      </c>
      <c r="J30" s="214"/>
      <c r="K30" s="202" t="s">
        <v>58</v>
      </c>
      <c r="L30" s="214"/>
      <c r="M30" s="203" t="s">
        <v>171</v>
      </c>
      <c r="N30" s="203"/>
    </row>
    <row r="31" spans="1:14" s="204" customFormat="1" ht="46.5">
      <c r="A31" s="196"/>
      <c r="B31" s="208" t="s">
        <v>312</v>
      </c>
      <c r="C31" s="209" t="s">
        <v>262</v>
      </c>
      <c r="D31" s="210" t="s">
        <v>253</v>
      </c>
      <c r="E31" s="215">
        <v>99000</v>
      </c>
      <c r="F31" s="212"/>
      <c r="G31" s="212">
        <v>11000</v>
      </c>
      <c r="H31" s="213">
        <f t="shared" si="0"/>
        <v>110000</v>
      </c>
      <c r="I31" s="215">
        <v>99000</v>
      </c>
      <c r="J31" s="214"/>
      <c r="K31" s="202" t="s">
        <v>58</v>
      </c>
      <c r="L31" s="214"/>
      <c r="M31" s="203" t="s">
        <v>171</v>
      </c>
      <c r="N31" s="203"/>
    </row>
    <row r="32" spans="1:14" s="204" customFormat="1" ht="75.75">
      <c r="A32" s="196"/>
      <c r="B32" s="208" t="s">
        <v>313</v>
      </c>
      <c r="C32" s="209" t="s">
        <v>314</v>
      </c>
      <c r="D32" s="210" t="s">
        <v>315</v>
      </c>
      <c r="E32" s="215">
        <v>41680</v>
      </c>
      <c r="F32" s="212"/>
      <c r="G32" s="212"/>
      <c r="H32" s="213">
        <f t="shared" si="0"/>
        <v>41680</v>
      </c>
      <c r="I32" s="215">
        <v>41680</v>
      </c>
      <c r="J32" s="214"/>
      <c r="K32" s="202" t="s">
        <v>58</v>
      </c>
      <c r="L32" s="214"/>
      <c r="M32" s="203"/>
      <c r="N32" s="203" t="s">
        <v>171</v>
      </c>
    </row>
    <row r="33" spans="1:14" s="204" customFormat="1" ht="119.25">
      <c r="A33" s="196"/>
      <c r="B33" s="208" t="s">
        <v>316</v>
      </c>
      <c r="C33" s="209" t="s">
        <v>317</v>
      </c>
      <c r="D33" s="210" t="s">
        <v>318</v>
      </c>
      <c r="E33" s="215">
        <v>28380</v>
      </c>
      <c r="F33" s="212"/>
      <c r="G33" s="212"/>
      <c r="H33" s="213">
        <f t="shared" si="0"/>
        <v>28380</v>
      </c>
      <c r="I33" s="215">
        <v>28380</v>
      </c>
      <c r="J33" s="214"/>
      <c r="K33" s="202" t="s">
        <v>58</v>
      </c>
      <c r="L33" s="214"/>
      <c r="M33" s="203"/>
      <c r="N33" s="203" t="s">
        <v>171</v>
      </c>
    </row>
    <row r="34" spans="1:14" s="204" customFormat="1" ht="90">
      <c r="A34" s="196"/>
      <c r="B34" s="208" t="s">
        <v>319</v>
      </c>
      <c r="C34" s="209" t="s">
        <v>320</v>
      </c>
      <c r="D34" s="210" t="s">
        <v>321</v>
      </c>
      <c r="E34" s="215">
        <v>204150</v>
      </c>
      <c r="F34" s="212"/>
      <c r="G34" s="212"/>
      <c r="H34" s="213">
        <f t="shared" si="0"/>
        <v>204150</v>
      </c>
      <c r="I34" s="215">
        <v>204150</v>
      </c>
      <c r="J34" s="214"/>
      <c r="K34" s="202" t="s">
        <v>58</v>
      </c>
      <c r="L34" s="214"/>
      <c r="M34" s="203"/>
      <c r="N34" s="203" t="s">
        <v>171</v>
      </c>
    </row>
    <row r="35" spans="1:14" s="204" customFormat="1" ht="119.25">
      <c r="A35" s="196"/>
      <c r="B35" s="208" t="s">
        <v>322</v>
      </c>
      <c r="C35" s="209" t="s">
        <v>323</v>
      </c>
      <c r="D35" s="210" t="s">
        <v>321</v>
      </c>
      <c r="E35" s="215">
        <v>31390</v>
      </c>
      <c r="F35" s="212"/>
      <c r="G35" s="212"/>
      <c r="H35" s="213">
        <f t="shared" si="0"/>
        <v>31390</v>
      </c>
      <c r="I35" s="215">
        <v>31390</v>
      </c>
      <c r="J35" s="214"/>
      <c r="K35" s="202" t="s">
        <v>58</v>
      </c>
      <c r="L35" s="214"/>
      <c r="M35" s="216"/>
      <c r="N35" s="203" t="s">
        <v>171</v>
      </c>
    </row>
    <row r="36" spans="1:14" s="204" customFormat="1" ht="90">
      <c r="A36" s="196"/>
      <c r="B36" s="208" t="s">
        <v>324</v>
      </c>
      <c r="C36" s="209" t="s">
        <v>325</v>
      </c>
      <c r="D36" s="210" t="s">
        <v>326</v>
      </c>
      <c r="E36" s="215">
        <v>171850</v>
      </c>
      <c r="F36" s="212"/>
      <c r="G36" s="212"/>
      <c r="H36" s="213">
        <f t="shared" si="0"/>
        <v>171850</v>
      </c>
      <c r="I36" s="215">
        <v>171850</v>
      </c>
      <c r="J36" s="214"/>
      <c r="K36" s="202" t="s">
        <v>58</v>
      </c>
      <c r="L36" s="214"/>
      <c r="M36" s="216"/>
      <c r="N36" s="203" t="s">
        <v>171</v>
      </c>
    </row>
    <row r="37" spans="1:14" s="204" customFormat="1" ht="90">
      <c r="A37" s="196"/>
      <c r="B37" s="208" t="s">
        <v>327</v>
      </c>
      <c r="C37" s="209" t="s">
        <v>328</v>
      </c>
      <c r="D37" s="210" t="s">
        <v>329</v>
      </c>
      <c r="E37" s="215">
        <v>42470</v>
      </c>
      <c r="F37" s="212"/>
      <c r="G37" s="212"/>
      <c r="H37" s="213">
        <f t="shared" si="0"/>
        <v>42470</v>
      </c>
      <c r="I37" s="215">
        <v>42470</v>
      </c>
      <c r="J37" s="214"/>
      <c r="K37" s="202" t="s">
        <v>58</v>
      </c>
      <c r="L37" s="214"/>
      <c r="M37" s="216"/>
      <c r="N37" s="203" t="s">
        <v>171</v>
      </c>
    </row>
    <row r="38" spans="1:14" s="204" customFormat="1" ht="75.75">
      <c r="A38" s="196"/>
      <c r="B38" s="208" t="s">
        <v>330</v>
      </c>
      <c r="C38" s="209" t="s">
        <v>331</v>
      </c>
      <c r="D38" s="210" t="s">
        <v>332</v>
      </c>
      <c r="E38" s="215">
        <v>14150</v>
      </c>
      <c r="F38" s="212"/>
      <c r="G38" s="212"/>
      <c r="H38" s="213">
        <f t="shared" si="0"/>
        <v>14150</v>
      </c>
      <c r="I38" s="215">
        <v>14150</v>
      </c>
      <c r="J38" s="214"/>
      <c r="K38" s="202" t="s">
        <v>58</v>
      </c>
      <c r="L38" s="214"/>
      <c r="M38" s="216"/>
      <c r="N38" s="203" t="s">
        <v>171</v>
      </c>
    </row>
    <row r="39" spans="1:14" s="204" customFormat="1" ht="75.75">
      <c r="A39" s="196"/>
      <c r="B39" s="208" t="s">
        <v>333</v>
      </c>
      <c r="C39" s="209" t="s">
        <v>334</v>
      </c>
      <c r="D39" s="210" t="s">
        <v>335</v>
      </c>
      <c r="E39" s="215">
        <v>59130</v>
      </c>
      <c r="F39" s="212"/>
      <c r="G39" s="212"/>
      <c r="H39" s="213">
        <f t="shared" si="0"/>
        <v>59130</v>
      </c>
      <c r="I39" s="215">
        <v>59130</v>
      </c>
      <c r="J39" s="214"/>
      <c r="K39" s="202" t="s">
        <v>58</v>
      </c>
      <c r="L39" s="214"/>
      <c r="M39" s="216"/>
      <c r="N39" s="203" t="s">
        <v>171</v>
      </c>
    </row>
    <row r="40" spans="1:14" s="204" customFormat="1" ht="90">
      <c r="A40" s="196"/>
      <c r="B40" s="208" t="s">
        <v>336</v>
      </c>
      <c r="C40" s="209" t="s">
        <v>337</v>
      </c>
      <c r="D40" s="210" t="s">
        <v>335</v>
      </c>
      <c r="E40" s="215">
        <v>22875</v>
      </c>
      <c r="F40" s="212"/>
      <c r="G40" s="212"/>
      <c r="H40" s="213">
        <f t="shared" si="0"/>
        <v>22875</v>
      </c>
      <c r="I40" s="215">
        <v>22875</v>
      </c>
      <c r="J40" s="214"/>
      <c r="K40" s="202" t="s">
        <v>58</v>
      </c>
      <c r="L40" s="214"/>
      <c r="M40" s="216"/>
      <c r="N40" s="203" t="s">
        <v>171</v>
      </c>
    </row>
    <row r="41" spans="1:14" s="204" customFormat="1" ht="90">
      <c r="A41" s="196"/>
      <c r="B41" s="208" t="s">
        <v>338</v>
      </c>
      <c r="C41" s="209" t="s">
        <v>339</v>
      </c>
      <c r="D41" s="210" t="s">
        <v>340</v>
      </c>
      <c r="E41" s="215">
        <v>24310</v>
      </c>
      <c r="F41" s="212"/>
      <c r="G41" s="212"/>
      <c r="H41" s="213">
        <f t="shared" si="0"/>
        <v>24310</v>
      </c>
      <c r="I41" s="215">
        <v>24310</v>
      </c>
      <c r="J41" s="214"/>
      <c r="K41" s="202" t="s">
        <v>58</v>
      </c>
      <c r="L41" s="214"/>
      <c r="M41" s="216"/>
      <c r="N41" s="203" t="s">
        <v>171</v>
      </c>
    </row>
    <row r="42" spans="1:14" s="204" customFormat="1" ht="90">
      <c r="A42" s="196"/>
      <c r="B42" s="208" t="s">
        <v>341</v>
      </c>
      <c r="C42" s="209" t="s">
        <v>342</v>
      </c>
      <c r="D42" s="210" t="s">
        <v>343</v>
      </c>
      <c r="E42" s="215">
        <v>9260</v>
      </c>
      <c r="F42" s="212"/>
      <c r="G42" s="212"/>
      <c r="H42" s="213">
        <f t="shared" si="0"/>
        <v>9260</v>
      </c>
      <c r="I42" s="215">
        <v>9260</v>
      </c>
      <c r="J42" s="214"/>
      <c r="K42" s="202" t="s">
        <v>58</v>
      </c>
      <c r="L42" s="214"/>
      <c r="M42" s="216"/>
      <c r="N42" s="203" t="s">
        <v>171</v>
      </c>
    </row>
    <row r="43" spans="1:14" s="204" customFormat="1" ht="90">
      <c r="A43" s="196"/>
      <c r="B43" s="208" t="s">
        <v>344</v>
      </c>
      <c r="C43" s="209" t="s">
        <v>345</v>
      </c>
      <c r="D43" s="210" t="s">
        <v>346</v>
      </c>
      <c r="E43" s="215">
        <v>22940</v>
      </c>
      <c r="F43" s="212"/>
      <c r="G43" s="212"/>
      <c r="H43" s="213">
        <f t="shared" si="0"/>
        <v>22940</v>
      </c>
      <c r="I43" s="215">
        <v>22940</v>
      </c>
      <c r="J43" s="214"/>
      <c r="K43" s="202" t="s">
        <v>58</v>
      </c>
      <c r="L43" s="214"/>
      <c r="M43" s="216"/>
      <c r="N43" s="203" t="s">
        <v>171</v>
      </c>
    </row>
    <row r="44" spans="1:14" s="204" customFormat="1" ht="46.5">
      <c r="A44" s="196"/>
      <c r="B44" s="208" t="s">
        <v>347</v>
      </c>
      <c r="C44" s="209" t="s">
        <v>302</v>
      </c>
      <c r="D44" s="210" t="s">
        <v>348</v>
      </c>
      <c r="E44" s="215">
        <v>482000</v>
      </c>
      <c r="F44" s="212"/>
      <c r="G44" s="212">
        <v>161000</v>
      </c>
      <c r="H44" s="213">
        <f t="shared" si="0"/>
        <v>643000</v>
      </c>
      <c r="I44" s="215">
        <v>482000</v>
      </c>
      <c r="J44" s="214"/>
      <c r="K44" s="202" t="s">
        <v>58</v>
      </c>
      <c r="L44" s="214"/>
      <c r="M44" s="203" t="s">
        <v>171</v>
      </c>
      <c r="N44" s="216"/>
    </row>
    <row r="45" spans="1:14" s="204" customFormat="1" ht="32.25">
      <c r="A45" s="196"/>
      <c r="B45" s="208" t="s">
        <v>349</v>
      </c>
      <c r="C45" s="209" t="s">
        <v>350</v>
      </c>
      <c r="D45" s="210" t="s">
        <v>351</v>
      </c>
      <c r="E45" s="215">
        <v>80800</v>
      </c>
      <c r="F45" s="212"/>
      <c r="G45" s="212">
        <v>20200</v>
      </c>
      <c r="H45" s="213">
        <v>101000</v>
      </c>
      <c r="I45" s="215">
        <v>80800</v>
      </c>
      <c r="J45" s="214"/>
      <c r="K45" s="202" t="s">
        <v>58</v>
      </c>
      <c r="L45" s="214"/>
      <c r="M45" s="203" t="s">
        <v>352</v>
      </c>
      <c r="N45" s="216"/>
    </row>
    <row r="46" spans="1:14" s="204" customFormat="1" ht="46.5">
      <c r="A46" s="196"/>
      <c r="B46" s="208" t="s">
        <v>353</v>
      </c>
      <c r="C46" s="209" t="s">
        <v>354</v>
      </c>
      <c r="D46" s="215" t="s">
        <v>355</v>
      </c>
      <c r="E46" s="215">
        <v>256418</v>
      </c>
      <c r="F46" s="215"/>
      <c r="G46" s="215">
        <v>28500</v>
      </c>
      <c r="H46" s="215">
        <v>284918</v>
      </c>
      <c r="I46" s="215">
        <v>256418</v>
      </c>
      <c r="J46" s="215"/>
      <c r="K46" s="202" t="s">
        <v>58</v>
      </c>
      <c r="L46" s="215"/>
      <c r="M46" s="203" t="s">
        <v>352</v>
      </c>
      <c r="N46" s="215"/>
    </row>
    <row r="47" spans="1:14" s="204" customFormat="1" ht="46.5">
      <c r="A47" s="196"/>
      <c r="B47" s="208" t="s">
        <v>356</v>
      </c>
      <c r="C47" s="208" t="s">
        <v>357</v>
      </c>
      <c r="D47" s="215" t="s">
        <v>358</v>
      </c>
      <c r="E47" s="215">
        <v>422405</v>
      </c>
      <c r="F47" s="215"/>
      <c r="G47" s="215"/>
      <c r="H47" s="215">
        <f aca="true" t="shared" si="1" ref="H47:H53">SUM(E47:G47)</f>
        <v>422405</v>
      </c>
      <c r="I47" s="215">
        <v>422405</v>
      </c>
      <c r="J47" s="215"/>
      <c r="K47" s="202" t="s">
        <v>58</v>
      </c>
      <c r="L47" s="215"/>
      <c r="M47" s="215"/>
      <c r="N47" s="203" t="s">
        <v>171</v>
      </c>
    </row>
    <row r="48" spans="1:14" s="204" customFormat="1" ht="30.75" customHeight="1">
      <c r="A48" s="196"/>
      <c r="B48" s="208" t="s">
        <v>359</v>
      </c>
      <c r="C48" s="208" t="s">
        <v>360</v>
      </c>
      <c r="D48" s="215" t="s">
        <v>361</v>
      </c>
      <c r="E48" s="215">
        <v>60000</v>
      </c>
      <c r="F48" s="215"/>
      <c r="G48" s="215"/>
      <c r="H48" s="215">
        <f t="shared" si="1"/>
        <v>60000</v>
      </c>
      <c r="I48" s="215">
        <v>60000</v>
      </c>
      <c r="J48" s="215"/>
      <c r="K48" s="202" t="s">
        <v>58</v>
      </c>
      <c r="L48" s="215"/>
      <c r="M48" s="215"/>
      <c r="N48" s="203" t="s">
        <v>171</v>
      </c>
    </row>
    <row r="49" spans="1:14" s="204" customFormat="1" ht="32.25">
      <c r="A49" s="196"/>
      <c r="B49" s="208" t="s">
        <v>362</v>
      </c>
      <c r="C49" s="208" t="s">
        <v>354</v>
      </c>
      <c r="D49" s="215" t="s">
        <v>363</v>
      </c>
      <c r="E49" s="215">
        <v>29700000</v>
      </c>
      <c r="F49" s="215"/>
      <c r="G49" s="215"/>
      <c r="H49" s="215">
        <f t="shared" si="1"/>
        <v>29700000</v>
      </c>
      <c r="I49" s="215">
        <v>13365000</v>
      </c>
      <c r="J49" s="215"/>
      <c r="K49" s="202" t="s">
        <v>364</v>
      </c>
      <c r="L49" s="217" t="s">
        <v>365</v>
      </c>
      <c r="M49" s="203" t="s">
        <v>352</v>
      </c>
      <c r="N49" s="215"/>
    </row>
    <row r="50" spans="1:14" s="204" customFormat="1" ht="46.5">
      <c r="A50" s="196"/>
      <c r="B50" s="208" t="s">
        <v>366</v>
      </c>
      <c r="C50" s="208" t="s">
        <v>311</v>
      </c>
      <c r="D50" s="215" t="s">
        <v>367</v>
      </c>
      <c r="E50" s="215">
        <v>444</v>
      </c>
      <c r="F50" s="215"/>
      <c r="G50" s="215"/>
      <c r="H50" s="215">
        <f t="shared" si="1"/>
        <v>444</v>
      </c>
      <c r="I50" s="215">
        <v>444</v>
      </c>
      <c r="J50" s="215"/>
      <c r="K50" s="202" t="s">
        <v>58</v>
      </c>
      <c r="L50" s="217"/>
      <c r="M50" s="203" t="s">
        <v>352</v>
      </c>
      <c r="N50" s="215"/>
    </row>
    <row r="51" spans="1:14" s="204" customFormat="1" ht="46.5">
      <c r="A51" s="196"/>
      <c r="B51" s="208" t="s">
        <v>366</v>
      </c>
      <c r="C51" s="208" t="s">
        <v>299</v>
      </c>
      <c r="D51" s="215" t="s">
        <v>367</v>
      </c>
      <c r="E51" s="215">
        <v>1290</v>
      </c>
      <c r="F51" s="215"/>
      <c r="G51" s="215"/>
      <c r="H51" s="215">
        <f t="shared" si="1"/>
        <v>1290</v>
      </c>
      <c r="I51" s="215">
        <v>1290</v>
      </c>
      <c r="J51" s="215"/>
      <c r="K51" s="202" t="s">
        <v>58</v>
      </c>
      <c r="L51" s="217"/>
      <c r="M51" s="203" t="s">
        <v>352</v>
      </c>
      <c r="N51" s="215"/>
    </row>
    <row r="52" spans="1:14" s="204" customFormat="1" ht="46.5">
      <c r="A52" s="196"/>
      <c r="B52" s="208" t="s">
        <v>368</v>
      </c>
      <c r="C52" s="208" t="s">
        <v>369</v>
      </c>
      <c r="D52" s="215" t="s">
        <v>370</v>
      </c>
      <c r="E52" s="215">
        <v>31702</v>
      </c>
      <c r="F52" s="215">
        <v>396275</v>
      </c>
      <c r="G52" s="215"/>
      <c r="H52" s="215">
        <f t="shared" si="1"/>
        <v>427977</v>
      </c>
      <c r="I52" s="215">
        <v>31702</v>
      </c>
      <c r="J52" s="215" t="s">
        <v>371</v>
      </c>
      <c r="K52" s="202" t="s">
        <v>58</v>
      </c>
      <c r="L52" s="217"/>
      <c r="M52" s="215"/>
      <c r="N52" s="218" t="s">
        <v>171</v>
      </c>
    </row>
    <row r="53" spans="1:14" s="204" customFormat="1" ht="46.5">
      <c r="A53" s="196"/>
      <c r="B53" s="208" t="s">
        <v>372</v>
      </c>
      <c r="C53" s="208" t="s">
        <v>293</v>
      </c>
      <c r="D53" s="215" t="s">
        <v>373</v>
      </c>
      <c r="E53" s="215">
        <v>8000000</v>
      </c>
      <c r="F53" s="215">
        <v>7048000</v>
      </c>
      <c r="G53" s="215">
        <v>7002000</v>
      </c>
      <c r="H53" s="215">
        <f t="shared" si="1"/>
        <v>22050000</v>
      </c>
      <c r="I53" s="215">
        <v>6400000</v>
      </c>
      <c r="J53" s="215" t="s">
        <v>371</v>
      </c>
      <c r="K53" s="202" t="s">
        <v>364</v>
      </c>
      <c r="L53" s="217" t="s">
        <v>374</v>
      </c>
      <c r="M53" s="218" t="s">
        <v>171</v>
      </c>
      <c r="N53" s="215"/>
    </row>
    <row r="54" spans="1:14" s="204" customFormat="1" ht="36" customHeight="1">
      <c r="A54" s="219" t="s">
        <v>50</v>
      </c>
      <c r="B54" s="220"/>
      <c r="C54" s="220"/>
      <c r="D54" s="221"/>
      <c r="E54" s="221">
        <f>SUM(E6:E53)</f>
        <v>42564199</v>
      </c>
      <c r="F54" s="221">
        <f>SUM(F6:F53)</f>
        <v>7674275</v>
      </c>
      <c r="G54" s="221">
        <f>SUM(G6:G53)</f>
        <v>8437900</v>
      </c>
      <c r="H54" s="221">
        <f>SUM(H6:H53)</f>
        <v>58676374</v>
      </c>
      <c r="I54" s="221">
        <f>SUM(I6:I53)</f>
        <v>24629199</v>
      </c>
      <c r="J54" s="221"/>
      <c r="K54" s="222"/>
      <c r="L54" s="223"/>
      <c r="M54" s="224"/>
      <c r="N54" s="221"/>
    </row>
    <row r="55" spans="1:14" s="204" customFormat="1" ht="90">
      <c r="A55" s="196" t="s">
        <v>375</v>
      </c>
      <c r="B55" s="225" t="s">
        <v>376</v>
      </c>
      <c r="C55" s="226" t="s">
        <v>264</v>
      </c>
      <c r="D55" s="227" t="s">
        <v>377</v>
      </c>
      <c r="E55" s="228">
        <v>75690</v>
      </c>
      <c r="F55" s="229"/>
      <c r="G55" s="229"/>
      <c r="H55" s="229">
        <f aca="true" t="shared" si="2" ref="H55:H76">SUM(E55:G55)</f>
        <v>75690</v>
      </c>
      <c r="I55" s="228">
        <v>75690</v>
      </c>
      <c r="J55" s="227"/>
      <c r="K55" s="230" t="s">
        <v>58</v>
      </c>
      <c r="L55" s="231"/>
      <c r="M55" s="231"/>
      <c r="N55" s="231" t="s">
        <v>171</v>
      </c>
    </row>
    <row r="56" spans="1:14" s="204" customFormat="1" ht="90">
      <c r="A56" s="196"/>
      <c r="B56" s="225" t="s">
        <v>378</v>
      </c>
      <c r="C56" s="226" t="s">
        <v>267</v>
      </c>
      <c r="D56" s="232" t="s">
        <v>379</v>
      </c>
      <c r="E56" s="228">
        <v>172305</v>
      </c>
      <c r="F56" s="229"/>
      <c r="G56" s="229"/>
      <c r="H56" s="229">
        <f t="shared" si="2"/>
        <v>172305</v>
      </c>
      <c r="I56" s="228">
        <v>172305</v>
      </c>
      <c r="J56" s="233"/>
      <c r="K56" s="230" t="s">
        <v>58</v>
      </c>
      <c r="L56" s="233"/>
      <c r="M56" s="231"/>
      <c r="N56" s="231" t="s">
        <v>171</v>
      </c>
    </row>
    <row r="57" spans="1:14" s="204" customFormat="1" ht="90">
      <c r="A57" s="196"/>
      <c r="B57" s="225" t="s">
        <v>380</v>
      </c>
      <c r="C57" s="226" t="s">
        <v>270</v>
      </c>
      <c r="D57" s="232" t="s">
        <v>381</v>
      </c>
      <c r="E57" s="228">
        <v>684900</v>
      </c>
      <c r="F57" s="229"/>
      <c r="G57" s="229"/>
      <c r="H57" s="229">
        <f t="shared" si="2"/>
        <v>684900</v>
      </c>
      <c r="I57" s="228">
        <v>684900</v>
      </c>
      <c r="J57" s="233"/>
      <c r="K57" s="230" t="s">
        <v>58</v>
      </c>
      <c r="L57" s="233"/>
      <c r="M57" s="231"/>
      <c r="N57" s="231" t="s">
        <v>171</v>
      </c>
    </row>
    <row r="58" spans="1:14" s="204" customFormat="1" ht="90">
      <c r="A58" s="196"/>
      <c r="B58" s="225" t="s">
        <v>382</v>
      </c>
      <c r="C58" s="226" t="s">
        <v>273</v>
      </c>
      <c r="D58" s="232" t="s">
        <v>381</v>
      </c>
      <c r="E58" s="228">
        <v>432720</v>
      </c>
      <c r="F58" s="229"/>
      <c r="G58" s="229"/>
      <c r="H58" s="229">
        <f t="shared" si="2"/>
        <v>432720</v>
      </c>
      <c r="I58" s="228">
        <v>432720</v>
      </c>
      <c r="J58" s="227"/>
      <c r="K58" s="230" t="s">
        <v>58</v>
      </c>
      <c r="L58" s="231"/>
      <c r="M58" s="231"/>
      <c r="N58" s="231" t="s">
        <v>171</v>
      </c>
    </row>
    <row r="59" spans="1:14" s="204" customFormat="1" ht="90">
      <c r="A59" s="196"/>
      <c r="B59" s="225" t="s">
        <v>383</v>
      </c>
      <c r="C59" s="226" t="s">
        <v>275</v>
      </c>
      <c r="D59" s="232" t="s">
        <v>381</v>
      </c>
      <c r="E59" s="228">
        <v>698310</v>
      </c>
      <c r="F59" s="229"/>
      <c r="G59" s="229"/>
      <c r="H59" s="229">
        <f t="shared" si="2"/>
        <v>698310</v>
      </c>
      <c r="I59" s="228">
        <v>698310</v>
      </c>
      <c r="J59" s="233"/>
      <c r="K59" s="230" t="s">
        <v>58</v>
      </c>
      <c r="L59" s="233"/>
      <c r="M59" s="231"/>
      <c r="N59" s="231" t="s">
        <v>171</v>
      </c>
    </row>
    <row r="60" spans="1:14" s="204" customFormat="1" ht="90" hidden="1">
      <c r="A60" s="196"/>
      <c r="B60" s="225" t="s">
        <v>384</v>
      </c>
      <c r="C60" s="226" t="s">
        <v>277</v>
      </c>
      <c r="D60" s="232" t="s">
        <v>381</v>
      </c>
      <c r="E60" s="228">
        <v>47160</v>
      </c>
      <c r="F60" s="229"/>
      <c r="G60" s="229"/>
      <c r="H60" s="229">
        <f t="shared" si="2"/>
        <v>47160</v>
      </c>
      <c r="I60" s="228">
        <v>47160</v>
      </c>
      <c r="J60" s="227"/>
      <c r="K60" s="230" t="s">
        <v>58</v>
      </c>
      <c r="L60" s="231"/>
      <c r="M60" s="231"/>
      <c r="N60" s="231" t="s">
        <v>171</v>
      </c>
    </row>
    <row r="61" spans="1:14" s="204" customFormat="1" ht="90">
      <c r="A61" s="196"/>
      <c r="B61" s="225" t="s">
        <v>385</v>
      </c>
      <c r="C61" s="226" t="s">
        <v>386</v>
      </c>
      <c r="D61" s="232" t="s">
        <v>280</v>
      </c>
      <c r="E61" s="228">
        <v>1470600</v>
      </c>
      <c r="F61" s="229"/>
      <c r="G61" s="229"/>
      <c r="H61" s="229">
        <f t="shared" si="2"/>
        <v>1470600</v>
      </c>
      <c r="I61" s="228">
        <v>1470600</v>
      </c>
      <c r="J61" s="233"/>
      <c r="K61" s="230" t="s">
        <v>58</v>
      </c>
      <c r="L61" s="233"/>
      <c r="M61" s="231"/>
      <c r="N61" s="231" t="s">
        <v>171</v>
      </c>
    </row>
    <row r="62" spans="1:14" s="204" customFormat="1" ht="90">
      <c r="A62" s="196"/>
      <c r="B62" s="225" t="s">
        <v>281</v>
      </c>
      <c r="C62" s="226" t="s">
        <v>282</v>
      </c>
      <c r="D62" s="232" t="s">
        <v>288</v>
      </c>
      <c r="E62" s="228">
        <v>1590120</v>
      </c>
      <c r="F62" s="229"/>
      <c r="G62" s="229"/>
      <c r="H62" s="229">
        <f t="shared" si="2"/>
        <v>1590120</v>
      </c>
      <c r="I62" s="228">
        <v>1590120</v>
      </c>
      <c r="J62" s="227"/>
      <c r="K62" s="230" t="s">
        <v>58</v>
      </c>
      <c r="L62" s="231"/>
      <c r="M62" s="231"/>
      <c r="N62" s="231" t="s">
        <v>171</v>
      </c>
    </row>
    <row r="63" spans="1:14" s="204" customFormat="1" ht="90">
      <c r="A63" s="196"/>
      <c r="B63" s="225" t="s">
        <v>387</v>
      </c>
      <c r="C63" s="226" t="s">
        <v>285</v>
      </c>
      <c r="D63" s="232" t="s">
        <v>288</v>
      </c>
      <c r="E63" s="228">
        <v>549450</v>
      </c>
      <c r="F63" s="229"/>
      <c r="G63" s="229"/>
      <c r="H63" s="229">
        <f t="shared" si="2"/>
        <v>549450</v>
      </c>
      <c r="I63" s="228">
        <v>549450</v>
      </c>
      <c r="J63" s="233"/>
      <c r="K63" s="230" t="s">
        <v>58</v>
      </c>
      <c r="L63" s="233"/>
      <c r="M63" s="231"/>
      <c r="N63" s="231" t="s">
        <v>171</v>
      </c>
    </row>
    <row r="64" spans="1:14" s="204" customFormat="1" ht="90">
      <c r="A64" s="196"/>
      <c r="B64" s="225" t="s">
        <v>388</v>
      </c>
      <c r="C64" s="226" t="s">
        <v>287</v>
      </c>
      <c r="D64" s="232" t="s">
        <v>288</v>
      </c>
      <c r="E64" s="228">
        <v>1236870</v>
      </c>
      <c r="F64" s="229"/>
      <c r="G64" s="229"/>
      <c r="H64" s="229">
        <f t="shared" si="2"/>
        <v>1236870</v>
      </c>
      <c r="I64" s="228">
        <v>1236870</v>
      </c>
      <c r="J64" s="227"/>
      <c r="K64" s="230" t="s">
        <v>58</v>
      </c>
      <c r="L64" s="231"/>
      <c r="M64" s="231"/>
      <c r="N64" s="231" t="s">
        <v>171</v>
      </c>
    </row>
    <row r="65" spans="1:14" s="204" customFormat="1" ht="75.75">
      <c r="A65" s="196"/>
      <c r="B65" s="225" t="s">
        <v>389</v>
      </c>
      <c r="C65" s="226" t="s">
        <v>290</v>
      </c>
      <c r="D65" s="232" t="s">
        <v>288</v>
      </c>
      <c r="E65" s="228">
        <v>440190</v>
      </c>
      <c r="F65" s="234"/>
      <c r="G65" s="234"/>
      <c r="H65" s="229">
        <f t="shared" si="2"/>
        <v>440190</v>
      </c>
      <c r="I65" s="228">
        <v>440190</v>
      </c>
      <c r="J65" s="233"/>
      <c r="K65" s="230" t="s">
        <v>58</v>
      </c>
      <c r="L65" s="233"/>
      <c r="M65" s="231"/>
      <c r="N65" s="231" t="s">
        <v>171</v>
      </c>
    </row>
    <row r="66" spans="1:14" s="204" customFormat="1" ht="90">
      <c r="A66" s="196"/>
      <c r="B66" s="235" t="s">
        <v>390</v>
      </c>
      <c r="C66" s="236" t="s">
        <v>292</v>
      </c>
      <c r="D66" s="237" t="s">
        <v>288</v>
      </c>
      <c r="E66" s="238">
        <v>285330</v>
      </c>
      <c r="F66" s="239"/>
      <c r="G66" s="239"/>
      <c r="H66" s="240">
        <f t="shared" si="2"/>
        <v>285330</v>
      </c>
      <c r="I66" s="238">
        <v>285330</v>
      </c>
      <c r="J66" s="241"/>
      <c r="K66" s="242" t="s">
        <v>58</v>
      </c>
      <c r="L66" s="241"/>
      <c r="M66" s="243"/>
      <c r="N66" s="243" t="s">
        <v>171</v>
      </c>
    </row>
    <row r="67" spans="1:14" s="204" customFormat="1" ht="32.25">
      <c r="A67" s="196"/>
      <c r="B67" s="225" t="s">
        <v>391</v>
      </c>
      <c r="C67" s="226" t="s">
        <v>392</v>
      </c>
      <c r="D67" s="232" t="s">
        <v>393</v>
      </c>
      <c r="E67" s="228">
        <v>200000</v>
      </c>
      <c r="F67" s="234"/>
      <c r="G67" s="234">
        <v>302000</v>
      </c>
      <c r="H67" s="240">
        <f t="shared" si="2"/>
        <v>502000</v>
      </c>
      <c r="I67" s="228">
        <v>200000</v>
      </c>
      <c r="J67" s="233"/>
      <c r="K67" s="232" t="s">
        <v>58</v>
      </c>
      <c r="L67" s="233"/>
      <c r="M67" s="231"/>
      <c r="N67" s="231" t="s">
        <v>171</v>
      </c>
    </row>
    <row r="68" spans="1:14" s="204" customFormat="1" ht="32.25">
      <c r="A68" s="196"/>
      <c r="B68" s="225" t="s">
        <v>391</v>
      </c>
      <c r="C68" s="226" t="s">
        <v>394</v>
      </c>
      <c r="D68" s="232" t="s">
        <v>393</v>
      </c>
      <c r="E68" s="228">
        <v>1447020</v>
      </c>
      <c r="F68" s="234"/>
      <c r="G68" s="234">
        <v>2283530</v>
      </c>
      <c r="H68" s="240">
        <f t="shared" si="2"/>
        <v>3730550</v>
      </c>
      <c r="I68" s="228">
        <v>1447020</v>
      </c>
      <c r="J68" s="233"/>
      <c r="K68" s="232" t="s">
        <v>58</v>
      </c>
      <c r="L68" s="233"/>
      <c r="M68" s="231"/>
      <c r="N68" s="231" t="s">
        <v>171</v>
      </c>
    </row>
    <row r="69" spans="1:14" s="204" customFormat="1" ht="32.25">
      <c r="A69" s="196"/>
      <c r="B69" s="225" t="s">
        <v>391</v>
      </c>
      <c r="C69" s="226" t="s">
        <v>395</v>
      </c>
      <c r="D69" s="232" t="s">
        <v>393</v>
      </c>
      <c r="E69" s="228">
        <v>5769330</v>
      </c>
      <c r="F69" s="234"/>
      <c r="G69" s="244">
        <v>6365995</v>
      </c>
      <c r="H69" s="229">
        <f t="shared" si="2"/>
        <v>12135325</v>
      </c>
      <c r="I69" s="245">
        <v>5769330</v>
      </c>
      <c r="J69" s="233"/>
      <c r="K69" s="232" t="s">
        <v>58</v>
      </c>
      <c r="L69" s="233"/>
      <c r="M69" s="231"/>
      <c r="N69" s="231" t="s">
        <v>171</v>
      </c>
    </row>
    <row r="70" spans="1:14" s="204" customFormat="1" ht="105">
      <c r="A70" s="196"/>
      <c r="B70" s="225" t="s">
        <v>396</v>
      </c>
      <c r="C70" s="246" t="s">
        <v>328</v>
      </c>
      <c r="D70" s="247" t="s">
        <v>329</v>
      </c>
      <c r="E70" s="228">
        <v>382230</v>
      </c>
      <c r="F70" s="234"/>
      <c r="G70" s="244"/>
      <c r="H70" s="229">
        <f t="shared" si="2"/>
        <v>382230</v>
      </c>
      <c r="I70" s="228">
        <v>382230</v>
      </c>
      <c r="J70" s="233"/>
      <c r="K70" s="232" t="s">
        <v>58</v>
      </c>
      <c r="L70" s="233"/>
      <c r="M70" s="231"/>
      <c r="N70" s="231" t="s">
        <v>171</v>
      </c>
    </row>
    <row r="71" spans="1:14" s="204" customFormat="1" ht="90">
      <c r="A71" s="196"/>
      <c r="B71" s="225" t="s">
        <v>397</v>
      </c>
      <c r="C71" s="246" t="s">
        <v>331</v>
      </c>
      <c r="D71" s="247" t="s">
        <v>332</v>
      </c>
      <c r="E71" s="228">
        <v>44950</v>
      </c>
      <c r="F71" s="234"/>
      <c r="G71" s="244"/>
      <c r="H71" s="229">
        <f t="shared" si="2"/>
        <v>44950</v>
      </c>
      <c r="I71" s="228">
        <v>44950</v>
      </c>
      <c r="J71" s="233"/>
      <c r="K71" s="232" t="s">
        <v>58</v>
      </c>
      <c r="L71" s="233"/>
      <c r="M71" s="231"/>
      <c r="N71" s="231" t="s">
        <v>171</v>
      </c>
    </row>
    <row r="72" spans="1:14" s="204" customFormat="1" ht="90">
      <c r="A72" s="196"/>
      <c r="B72" s="225" t="s">
        <v>398</v>
      </c>
      <c r="C72" s="246" t="s">
        <v>334</v>
      </c>
      <c r="D72" s="247" t="s">
        <v>335</v>
      </c>
      <c r="E72" s="228">
        <v>392970</v>
      </c>
      <c r="F72" s="234"/>
      <c r="G72" s="244"/>
      <c r="H72" s="229">
        <f t="shared" si="2"/>
        <v>392970</v>
      </c>
      <c r="I72" s="228">
        <v>392970</v>
      </c>
      <c r="J72" s="233"/>
      <c r="K72" s="232" t="s">
        <v>58</v>
      </c>
      <c r="L72" s="233"/>
      <c r="M72" s="231"/>
      <c r="N72" s="231" t="s">
        <v>171</v>
      </c>
    </row>
    <row r="73" spans="1:14" s="204" customFormat="1" ht="90">
      <c r="A73" s="196"/>
      <c r="B73" s="225" t="s">
        <v>399</v>
      </c>
      <c r="C73" s="246" t="s">
        <v>337</v>
      </c>
      <c r="D73" s="247" t="s">
        <v>335</v>
      </c>
      <c r="E73" s="228">
        <v>205875</v>
      </c>
      <c r="F73" s="234"/>
      <c r="G73" s="244"/>
      <c r="H73" s="229">
        <f t="shared" si="2"/>
        <v>205875</v>
      </c>
      <c r="I73" s="228">
        <v>205875</v>
      </c>
      <c r="J73" s="233"/>
      <c r="K73" s="232" t="s">
        <v>58</v>
      </c>
      <c r="L73" s="233"/>
      <c r="M73" s="231"/>
      <c r="N73" s="231" t="s">
        <v>171</v>
      </c>
    </row>
    <row r="74" spans="1:14" s="204" customFormat="1" ht="105">
      <c r="A74" s="196"/>
      <c r="B74" s="225" t="s">
        <v>400</v>
      </c>
      <c r="C74" s="246" t="s">
        <v>339</v>
      </c>
      <c r="D74" s="247" t="s">
        <v>340</v>
      </c>
      <c r="E74" s="228">
        <v>240840</v>
      </c>
      <c r="F74" s="234"/>
      <c r="G74" s="244"/>
      <c r="H74" s="229">
        <f t="shared" si="2"/>
        <v>240840</v>
      </c>
      <c r="I74" s="228">
        <v>240840</v>
      </c>
      <c r="J74" s="233"/>
      <c r="K74" s="232" t="s">
        <v>58</v>
      </c>
      <c r="L74" s="233"/>
      <c r="M74" s="231"/>
      <c r="N74" s="231" t="s">
        <v>171</v>
      </c>
    </row>
    <row r="75" spans="1:14" s="204" customFormat="1" ht="90">
      <c r="A75" s="196"/>
      <c r="B75" s="225" t="s">
        <v>401</v>
      </c>
      <c r="C75" s="246" t="s">
        <v>342</v>
      </c>
      <c r="D75" s="247" t="s">
        <v>343</v>
      </c>
      <c r="E75" s="228">
        <v>83340</v>
      </c>
      <c r="F75" s="234"/>
      <c r="G75" s="244"/>
      <c r="H75" s="229">
        <f t="shared" si="2"/>
        <v>83340</v>
      </c>
      <c r="I75" s="228">
        <v>83340</v>
      </c>
      <c r="J75" s="233"/>
      <c r="K75" s="232" t="s">
        <v>58</v>
      </c>
      <c r="L75" s="233"/>
      <c r="M75" s="231"/>
      <c r="N75" s="231" t="s">
        <v>171</v>
      </c>
    </row>
    <row r="76" spans="1:14" s="204" customFormat="1" ht="90">
      <c r="A76" s="196"/>
      <c r="B76" s="225" t="s">
        <v>402</v>
      </c>
      <c r="C76" s="246" t="s">
        <v>345</v>
      </c>
      <c r="D76" s="247" t="s">
        <v>335</v>
      </c>
      <c r="E76" s="228">
        <v>206460</v>
      </c>
      <c r="F76" s="234"/>
      <c r="G76" s="244"/>
      <c r="H76" s="229">
        <f t="shared" si="2"/>
        <v>206460</v>
      </c>
      <c r="I76" s="228">
        <v>206460</v>
      </c>
      <c r="J76" s="233"/>
      <c r="K76" s="232" t="s">
        <v>58</v>
      </c>
      <c r="L76" s="233"/>
      <c r="M76" s="231"/>
      <c r="N76" s="231" t="s">
        <v>171</v>
      </c>
    </row>
    <row r="77" spans="1:14" s="204" customFormat="1" ht="32.25">
      <c r="A77" s="196"/>
      <c r="B77" s="225" t="s">
        <v>403</v>
      </c>
      <c r="C77" s="225" t="s">
        <v>357</v>
      </c>
      <c r="D77" s="225" t="s">
        <v>358</v>
      </c>
      <c r="E77" s="228">
        <v>318723</v>
      </c>
      <c r="F77" s="228"/>
      <c r="G77" s="228"/>
      <c r="H77" s="228">
        <v>318723</v>
      </c>
      <c r="I77" s="228">
        <v>318723</v>
      </c>
      <c r="J77" s="228"/>
      <c r="K77" s="232" t="s">
        <v>58</v>
      </c>
      <c r="L77" s="228"/>
      <c r="M77" s="228"/>
      <c r="N77" s="231" t="s">
        <v>171</v>
      </c>
    </row>
    <row r="78" spans="1:14" s="204" customFormat="1" ht="32.25">
      <c r="A78" s="196"/>
      <c r="B78" s="225" t="s">
        <v>403</v>
      </c>
      <c r="C78" s="225" t="s">
        <v>392</v>
      </c>
      <c r="D78" s="225" t="s">
        <v>404</v>
      </c>
      <c r="E78" s="228">
        <v>143000</v>
      </c>
      <c r="F78" s="228"/>
      <c r="G78" s="228"/>
      <c r="H78" s="228">
        <v>143000</v>
      </c>
      <c r="I78" s="228">
        <v>143000</v>
      </c>
      <c r="J78" s="228"/>
      <c r="K78" s="232" t="s">
        <v>58</v>
      </c>
      <c r="L78" s="228"/>
      <c r="M78" s="228"/>
      <c r="N78" s="231" t="s">
        <v>171</v>
      </c>
    </row>
    <row r="79" spans="1:14" s="204" customFormat="1" ht="46.5">
      <c r="A79" s="196"/>
      <c r="B79" s="225" t="s">
        <v>403</v>
      </c>
      <c r="C79" s="225" t="s">
        <v>405</v>
      </c>
      <c r="D79" s="225" t="s">
        <v>406</v>
      </c>
      <c r="E79" s="228">
        <v>200000</v>
      </c>
      <c r="F79" s="228"/>
      <c r="G79" s="228"/>
      <c r="H79" s="228">
        <v>200000</v>
      </c>
      <c r="I79" s="228">
        <v>200000</v>
      </c>
      <c r="J79" s="228"/>
      <c r="K79" s="232" t="s">
        <v>58</v>
      </c>
      <c r="L79" s="228"/>
      <c r="M79" s="228"/>
      <c r="N79" s="231" t="s">
        <v>171</v>
      </c>
    </row>
    <row r="80" spans="1:14" s="204" customFormat="1" ht="32.25">
      <c r="A80" s="196"/>
      <c r="B80" s="225" t="s">
        <v>403</v>
      </c>
      <c r="C80" s="225" t="s">
        <v>395</v>
      </c>
      <c r="D80" s="225" t="s">
        <v>404</v>
      </c>
      <c r="E80" s="228">
        <v>31070</v>
      </c>
      <c r="F80" s="228"/>
      <c r="G80" s="228"/>
      <c r="H80" s="228">
        <v>31070</v>
      </c>
      <c r="I80" s="228">
        <v>31070</v>
      </c>
      <c r="J80" s="228"/>
      <c r="K80" s="232" t="s">
        <v>58</v>
      </c>
      <c r="L80" s="228"/>
      <c r="M80" s="228"/>
      <c r="N80" s="231" t="s">
        <v>171</v>
      </c>
    </row>
    <row r="81" spans="1:14" s="204" customFormat="1" ht="32.25">
      <c r="A81" s="196"/>
      <c r="B81" s="225" t="s">
        <v>403</v>
      </c>
      <c r="C81" s="225" t="s">
        <v>407</v>
      </c>
      <c r="D81" s="225" t="s">
        <v>408</v>
      </c>
      <c r="E81" s="228">
        <v>304000</v>
      </c>
      <c r="F81" s="228"/>
      <c r="G81" s="228"/>
      <c r="H81" s="228">
        <v>304000</v>
      </c>
      <c r="I81" s="228">
        <v>304000</v>
      </c>
      <c r="J81" s="228"/>
      <c r="K81" s="232" t="s">
        <v>58</v>
      </c>
      <c r="L81" s="228"/>
      <c r="M81" s="228"/>
      <c r="N81" s="231" t="s">
        <v>171</v>
      </c>
    </row>
    <row r="82" spans="1:14" s="204" customFormat="1" ht="32.25">
      <c r="A82" s="196"/>
      <c r="B82" s="225" t="s">
        <v>403</v>
      </c>
      <c r="C82" s="225" t="s">
        <v>394</v>
      </c>
      <c r="D82" s="225" t="s">
        <v>409</v>
      </c>
      <c r="E82" s="228">
        <v>276802</v>
      </c>
      <c r="F82" s="228"/>
      <c r="G82" s="228"/>
      <c r="H82" s="228">
        <v>276802</v>
      </c>
      <c r="I82" s="228">
        <v>276802</v>
      </c>
      <c r="J82" s="228"/>
      <c r="K82" s="232" t="s">
        <v>58</v>
      </c>
      <c r="L82" s="228"/>
      <c r="M82" s="228"/>
      <c r="N82" s="231" t="s">
        <v>171</v>
      </c>
    </row>
    <row r="83" spans="1:14" s="204" customFormat="1" ht="46.5">
      <c r="A83" s="196"/>
      <c r="B83" s="225" t="s">
        <v>410</v>
      </c>
      <c r="C83" s="225" t="s">
        <v>411</v>
      </c>
      <c r="D83" s="225" t="s">
        <v>408</v>
      </c>
      <c r="E83" s="228"/>
      <c r="F83" s="228">
        <v>1944495</v>
      </c>
      <c r="G83" s="228"/>
      <c r="H83" s="228">
        <v>1944495</v>
      </c>
      <c r="I83" s="228">
        <v>1944495</v>
      </c>
      <c r="J83" s="228"/>
      <c r="K83" s="232" t="s">
        <v>58</v>
      </c>
      <c r="L83" s="228"/>
      <c r="M83" s="228"/>
      <c r="N83" s="231" t="s">
        <v>171</v>
      </c>
    </row>
    <row r="84" spans="1:14" s="204" customFormat="1" ht="30.75" customHeight="1">
      <c r="A84" s="219" t="s">
        <v>50</v>
      </c>
      <c r="B84" s="220"/>
      <c r="C84" s="220"/>
      <c r="D84" s="220"/>
      <c r="E84" s="221">
        <f>SUM(E55:E83)</f>
        <v>17930255</v>
      </c>
      <c r="F84" s="221">
        <f>SUM(F55:F83)</f>
        <v>1944495</v>
      </c>
      <c r="G84" s="221">
        <f>SUM(G55:G83)</f>
        <v>8951525</v>
      </c>
      <c r="H84" s="221">
        <f>SUM(H55:H83)</f>
        <v>28826275</v>
      </c>
      <c r="I84" s="221">
        <f>SUM(I55:I83)</f>
        <v>19874750</v>
      </c>
      <c r="J84" s="220"/>
      <c r="K84" s="220"/>
      <c r="L84" s="220"/>
      <c r="M84" s="220"/>
      <c r="N84" s="220"/>
    </row>
    <row r="85" spans="1:14" s="254" customFormat="1" ht="33.75" customHeight="1">
      <c r="A85" s="248" t="s">
        <v>29</v>
      </c>
      <c r="B85" s="249"/>
      <c r="C85" s="249"/>
      <c r="D85" s="250"/>
      <c r="E85" s="251">
        <f>E84+E54</f>
        <v>60494454</v>
      </c>
      <c r="F85" s="251">
        <f>F84+F54</f>
        <v>9618770</v>
      </c>
      <c r="G85" s="251">
        <f>G84+G54</f>
        <v>17389425</v>
      </c>
      <c r="H85" s="251">
        <f>H84+H54</f>
        <v>87502649</v>
      </c>
      <c r="I85" s="251">
        <f>I84+I54</f>
        <v>44503949</v>
      </c>
      <c r="J85" s="252"/>
      <c r="K85" s="252"/>
      <c r="L85" s="253"/>
      <c r="M85" s="248"/>
      <c r="N85" s="253"/>
    </row>
    <row r="86" spans="1:14" ht="44.25" customHeight="1">
      <c r="A86" s="30" t="s">
        <v>42</v>
      </c>
      <c r="B86" s="31"/>
      <c r="C86" s="30" t="s">
        <v>43</v>
      </c>
      <c r="D86" s="30"/>
      <c r="E86" s="165"/>
      <c r="F86" s="30"/>
      <c r="G86" s="30"/>
      <c r="H86" s="30" t="s">
        <v>44</v>
      </c>
      <c r="I86" s="32"/>
      <c r="J86" s="32"/>
      <c r="K86" s="30"/>
      <c r="L86" s="30" t="s">
        <v>45</v>
      </c>
      <c r="M86" s="30"/>
      <c r="N86" s="30"/>
    </row>
    <row r="87" spans="1:14" ht="16.5">
      <c r="A87" s="30"/>
      <c r="B87" s="31"/>
      <c r="C87" s="30"/>
      <c r="D87" s="30"/>
      <c r="E87" s="32"/>
      <c r="F87" s="30"/>
      <c r="G87" s="30"/>
      <c r="H87" s="30"/>
      <c r="I87" s="32"/>
      <c r="J87" s="32"/>
      <c r="K87" s="30"/>
      <c r="L87" s="30"/>
      <c r="M87" s="30"/>
      <c r="N87" s="30"/>
    </row>
    <row r="88" spans="1:12" s="35" customFormat="1" ht="21" customHeight="1">
      <c r="A88" s="34" t="s">
        <v>64</v>
      </c>
      <c r="B88" s="34"/>
      <c r="C88" s="34"/>
      <c r="D88" s="34"/>
      <c r="E88" s="34"/>
      <c r="F88" s="34"/>
      <c r="G88" s="34"/>
      <c r="H88" s="34"/>
      <c r="I88" s="34"/>
      <c r="J88" s="34"/>
      <c r="K88" s="34"/>
      <c r="L88" s="34"/>
    </row>
    <row r="89" spans="1:10" s="35" customFormat="1" ht="22.5" customHeight="1">
      <c r="A89" s="34" t="s">
        <v>47</v>
      </c>
      <c r="B89" s="34"/>
      <c r="C89" s="34"/>
      <c r="D89" s="34"/>
      <c r="E89" s="34"/>
      <c r="F89" s="34"/>
      <c r="G89" s="34"/>
      <c r="H89" s="34"/>
      <c r="I89" s="34"/>
      <c r="J89" s="34"/>
    </row>
    <row r="90" ht="37.5" customHeight="1"/>
    <row r="91" ht="43.5" customHeight="1"/>
    <row r="92" ht="42" customHeight="1"/>
    <row r="93" ht="42" customHeight="1"/>
    <row r="94" ht="45" customHeight="1"/>
    <row r="95" ht="55.5" customHeight="1"/>
    <row r="96" ht="43.5" customHeight="1"/>
    <row r="97" ht="54" customHeight="1"/>
    <row r="98" ht="42.75" customHeight="1"/>
    <row r="99" ht="16.5" customHeight="1"/>
    <row r="100" ht="43.5" customHeight="1"/>
    <row r="101" ht="33" customHeight="1"/>
    <row r="102" ht="37.5" customHeight="1"/>
    <row r="103" ht="24.75" customHeight="1"/>
    <row r="159" ht="19.5" customHeight="1"/>
    <row r="160" ht="19.5" customHeight="1"/>
    <row r="162" ht="19.5" customHeight="1"/>
    <row r="163" ht="19.5" customHeight="1"/>
    <row r="195" ht="24.75" customHeight="1"/>
    <row r="251"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88:L88"/>
    <mergeCell ref="A89:J89"/>
  </mergeCells>
  <printOptions horizontalCentered="1" verticalCentered="1"/>
  <pageMargins left="0.7479166666666667" right="0.5513888888888889" top="0.39375" bottom="0.19652777777777777" header="0.5118055555555555" footer="0.5118055555555555"/>
  <pageSetup horizontalDpi="300" verticalDpi="300" orientation="landscape" paperSize="8" scale="98"/>
</worksheet>
</file>

<file path=xl/worksheets/sheet9.xml><?xml version="1.0" encoding="utf-8"?>
<worksheet xmlns="http://schemas.openxmlformats.org/spreadsheetml/2006/main" xmlns:r="http://schemas.openxmlformats.org/officeDocument/2006/relationships">
  <sheetPr>
    <tabColor indexed="34"/>
  </sheetPr>
  <dimension ref="A1:N17"/>
  <sheetViews>
    <sheetView view="pageBreakPreview" zoomScale="85" zoomScaleSheetLayoutView="85" workbookViewId="0" topLeftCell="A1">
      <selection activeCell="H8" sqref="H8"/>
    </sheetView>
  </sheetViews>
  <sheetFormatPr defaultColWidth="8.00390625" defaultRowHeight="13.5"/>
  <cols>
    <col min="1" max="1" width="16.125" style="5" customWidth="1"/>
    <col min="2" max="2" width="21.00390625" style="6" customWidth="1"/>
    <col min="3" max="3" width="23.875" style="5" customWidth="1"/>
    <col min="4" max="4" width="11.50390625" style="5" customWidth="1"/>
    <col min="5" max="5" width="13.625" style="7" customWidth="1"/>
    <col min="6" max="6" width="11.50390625" style="5" customWidth="1"/>
    <col min="7" max="7" width="10.375" style="5" customWidth="1"/>
    <col min="8" max="8" width="13.50390625" style="5" customWidth="1"/>
    <col min="9" max="9" width="11.875" style="7" customWidth="1"/>
    <col min="10" max="10" width="15.125" style="7" customWidth="1"/>
    <col min="11" max="11" width="11.50390625" style="5" customWidth="1"/>
    <col min="12" max="12" width="17.25390625" style="5" customWidth="1"/>
    <col min="13" max="13" width="6.50390625" style="5" customWidth="1"/>
    <col min="14" max="14" width="6.00390625" style="5" customWidth="1"/>
    <col min="15" max="16384" width="8.625" style="5" customWidth="1"/>
  </cols>
  <sheetData>
    <row r="1" spans="1:14" ht="21.75" customHeight="1">
      <c r="A1" s="8" t="s">
        <v>12</v>
      </c>
      <c r="B1" s="8"/>
      <c r="C1" s="8"/>
      <c r="D1" s="8"/>
      <c r="E1" s="8"/>
      <c r="F1" s="8"/>
      <c r="G1" s="8"/>
      <c r="H1" s="8"/>
      <c r="I1" s="8"/>
      <c r="J1" s="8"/>
      <c r="K1" s="8"/>
      <c r="L1" s="8"/>
      <c r="M1" s="8"/>
      <c r="N1" s="8"/>
    </row>
    <row r="2" spans="1:14" ht="18" customHeight="1">
      <c r="A2" s="9" t="s">
        <v>65</v>
      </c>
      <c r="B2" s="9"/>
      <c r="C2" s="9"/>
      <c r="D2" s="9"/>
      <c r="E2" s="9"/>
      <c r="F2" s="9"/>
      <c r="G2" s="9"/>
      <c r="H2" s="9"/>
      <c r="I2" s="9"/>
      <c r="J2" s="9"/>
      <c r="K2" s="9"/>
      <c r="L2" s="9"/>
      <c r="M2" s="9"/>
      <c r="N2" s="9"/>
    </row>
    <row r="3" spans="1:13" ht="18.75">
      <c r="A3" s="5" t="s">
        <v>412</v>
      </c>
      <c r="M3" s="10" t="s">
        <v>15</v>
      </c>
    </row>
    <row r="4" spans="1:14" ht="24.75" customHeight="1">
      <c r="A4" s="11" t="s">
        <v>16</v>
      </c>
      <c r="B4" s="12" t="s">
        <v>17</v>
      </c>
      <c r="C4" s="13" t="s">
        <v>18</v>
      </c>
      <c r="D4" s="36" t="s">
        <v>19</v>
      </c>
      <c r="E4" s="12" t="s">
        <v>20</v>
      </c>
      <c r="F4" s="12"/>
      <c r="G4" s="12"/>
      <c r="H4" s="12"/>
      <c r="I4" s="15" t="s">
        <v>21</v>
      </c>
      <c r="J4" s="13" t="s">
        <v>22</v>
      </c>
      <c r="K4" s="16" t="s">
        <v>23</v>
      </c>
      <c r="L4" s="17" t="s">
        <v>24</v>
      </c>
      <c r="M4" s="18" t="s">
        <v>25</v>
      </c>
      <c r="N4" s="18"/>
    </row>
    <row r="5" spans="1:14" ht="37.5" customHeight="1">
      <c r="A5" s="11"/>
      <c r="B5" s="12"/>
      <c r="C5" s="13"/>
      <c r="D5" s="36"/>
      <c r="E5" s="19" t="s">
        <v>26</v>
      </c>
      <c r="F5" s="11" t="s">
        <v>27</v>
      </c>
      <c r="G5" s="11" t="s">
        <v>28</v>
      </c>
      <c r="H5" s="13" t="s">
        <v>29</v>
      </c>
      <c r="I5" s="15"/>
      <c r="J5" s="13"/>
      <c r="K5" s="16"/>
      <c r="L5" s="17"/>
      <c r="M5" s="16" t="s">
        <v>30</v>
      </c>
      <c r="N5" s="16" t="s">
        <v>31</v>
      </c>
    </row>
    <row r="6" spans="1:14" s="57" customFormat="1" ht="43.5" customHeight="1">
      <c r="A6" s="147" t="s">
        <v>413</v>
      </c>
      <c r="B6" s="50" t="s">
        <v>414</v>
      </c>
      <c r="C6" s="49" t="s">
        <v>415</v>
      </c>
      <c r="D6" s="255" t="s">
        <v>416</v>
      </c>
      <c r="E6" s="256">
        <v>250000</v>
      </c>
      <c r="F6" s="256"/>
      <c r="G6" s="256"/>
      <c r="H6" s="256">
        <f>SUM(E6:G6)</f>
        <v>250000</v>
      </c>
      <c r="I6" s="256">
        <v>0</v>
      </c>
      <c r="J6" s="112" t="s">
        <v>58</v>
      </c>
      <c r="K6" s="112" t="s">
        <v>58</v>
      </c>
      <c r="L6" s="68" t="s">
        <v>58</v>
      </c>
      <c r="M6" s="68"/>
      <c r="N6" s="257" t="s">
        <v>171</v>
      </c>
    </row>
    <row r="7" spans="1:14" s="57" customFormat="1" ht="19.5" customHeight="1">
      <c r="A7" s="258" t="s">
        <v>50</v>
      </c>
      <c r="B7" s="50"/>
      <c r="C7" s="49"/>
      <c r="D7" s="255"/>
      <c r="E7" s="256">
        <f>SUM(E6)</f>
        <v>250000</v>
      </c>
      <c r="F7" s="256">
        <f>SUM(F6)</f>
        <v>0</v>
      </c>
      <c r="G7" s="256">
        <f>SUM(G6)</f>
        <v>0</v>
      </c>
      <c r="H7" s="256">
        <f>SUM(H6)</f>
        <v>250000</v>
      </c>
      <c r="I7" s="256">
        <f>SUM(I6)</f>
        <v>0</v>
      </c>
      <c r="J7" s="112"/>
      <c r="K7" s="112"/>
      <c r="L7" s="68"/>
      <c r="M7" s="68"/>
      <c r="N7" s="257"/>
    </row>
    <row r="8" spans="1:14" ht="58.5" customHeight="1">
      <c r="A8" s="259" t="s">
        <v>417</v>
      </c>
      <c r="B8" s="101" t="s">
        <v>418</v>
      </c>
      <c r="C8" s="101" t="s">
        <v>419</v>
      </c>
      <c r="D8" s="260" t="s">
        <v>420</v>
      </c>
      <c r="E8" s="261">
        <v>22032000</v>
      </c>
      <c r="F8" s="261"/>
      <c r="G8" s="261"/>
      <c r="H8" s="261">
        <f>SUM(E8:G8)</f>
        <v>22032000</v>
      </c>
      <c r="I8" s="261">
        <v>8168000</v>
      </c>
      <c r="J8" s="112" t="s">
        <v>58</v>
      </c>
      <c r="K8" s="112" t="s">
        <v>58</v>
      </c>
      <c r="L8" s="12" t="s">
        <v>58</v>
      </c>
      <c r="M8" s="12"/>
      <c r="N8" s="257" t="s">
        <v>171</v>
      </c>
    </row>
    <row r="9" spans="1:14" ht="21" customHeight="1">
      <c r="A9" s="258" t="s">
        <v>50</v>
      </c>
      <c r="B9" s="101"/>
      <c r="C9" s="101"/>
      <c r="D9" s="260"/>
      <c r="E9" s="261">
        <f>SUM(E8)</f>
        <v>22032000</v>
      </c>
      <c r="F9" s="261">
        <f>SUM(F8)</f>
        <v>0</v>
      </c>
      <c r="G9" s="261">
        <f>SUM(G8)</f>
        <v>0</v>
      </c>
      <c r="H9" s="261">
        <f>SUM(H8)</f>
        <v>22032000</v>
      </c>
      <c r="I9" s="261">
        <f>SUM(I8)</f>
        <v>8168000</v>
      </c>
      <c r="J9" s="112"/>
      <c r="K9" s="112"/>
      <c r="L9" s="12"/>
      <c r="M9" s="12"/>
      <c r="N9" s="257"/>
    </row>
    <row r="10" spans="1:14" s="262" customFormat="1" ht="50.25" customHeight="1">
      <c r="A10" s="259" t="s">
        <v>421</v>
      </c>
      <c r="B10" s="101" t="s">
        <v>418</v>
      </c>
      <c r="C10" s="101" t="s">
        <v>419</v>
      </c>
      <c r="D10" s="260" t="s">
        <v>420</v>
      </c>
      <c r="E10" s="261">
        <v>2448000</v>
      </c>
      <c r="F10" s="261"/>
      <c r="G10" s="261"/>
      <c r="H10" s="261">
        <f>SUM(E10:G10)</f>
        <v>2448000</v>
      </c>
      <c r="I10" s="261">
        <v>903000</v>
      </c>
      <c r="J10" s="112" t="s">
        <v>58</v>
      </c>
      <c r="K10" s="112" t="s">
        <v>58</v>
      </c>
      <c r="L10" s="12" t="s">
        <v>58</v>
      </c>
      <c r="M10" s="12"/>
      <c r="N10" s="257" t="s">
        <v>171</v>
      </c>
    </row>
    <row r="11" spans="1:14" ht="21" customHeight="1">
      <c r="A11" s="258" t="s">
        <v>50</v>
      </c>
      <c r="B11" s="263"/>
      <c r="C11" s="264"/>
      <c r="D11" s="112"/>
      <c r="E11" s="265">
        <f>SUM(E10)</f>
        <v>2448000</v>
      </c>
      <c r="F11" s="265">
        <f>SUM(F10)</f>
        <v>0</v>
      </c>
      <c r="G11" s="265">
        <f>SUM(G10)</f>
        <v>0</v>
      </c>
      <c r="H11" s="265">
        <f>SUM(H10)</f>
        <v>2448000</v>
      </c>
      <c r="I11" s="265">
        <f>SUM(I10)</f>
        <v>903000</v>
      </c>
      <c r="J11" s="266"/>
      <c r="K11" s="267"/>
      <c r="L11" s="267"/>
      <c r="M11" s="68"/>
      <c r="N11" s="68"/>
    </row>
    <row r="12" spans="1:14" ht="28.5" customHeight="1">
      <c r="A12" s="66"/>
      <c r="B12" s="268"/>
      <c r="C12" s="264"/>
      <c r="D12" s="112"/>
      <c r="E12" s="265"/>
      <c r="F12" s="269"/>
      <c r="G12" s="265"/>
      <c r="H12" s="270"/>
      <c r="I12" s="270"/>
      <c r="J12" s="266"/>
      <c r="K12" s="267"/>
      <c r="L12" s="267"/>
      <c r="M12" s="68"/>
      <c r="N12" s="68"/>
    </row>
    <row r="13" spans="1:14" s="262" customFormat="1" ht="28.5" customHeight="1">
      <c r="A13" s="271"/>
      <c r="B13" s="268"/>
      <c r="C13" s="264"/>
      <c r="D13" s="112"/>
      <c r="E13" s="265"/>
      <c r="F13" s="265"/>
      <c r="G13" s="265"/>
      <c r="H13" s="265"/>
      <c r="I13" s="265"/>
      <c r="J13" s="266"/>
      <c r="K13" s="267"/>
      <c r="L13" s="68"/>
      <c r="M13" s="68"/>
      <c r="N13" s="68"/>
    </row>
    <row r="14" spans="1:14" ht="30.75" customHeight="1">
      <c r="A14" s="59" t="s">
        <v>29</v>
      </c>
      <c r="B14" s="60"/>
      <c r="C14" s="60"/>
      <c r="D14" s="60"/>
      <c r="E14" s="130">
        <f>SUM(E11,E9,E7)</f>
        <v>24730000</v>
      </c>
      <c r="F14" s="130">
        <f>SUM(F11,F9,F7)</f>
        <v>0</v>
      </c>
      <c r="G14" s="130">
        <f>SUM(G11,G9,G7)</f>
        <v>0</v>
      </c>
      <c r="H14" s="130">
        <f>SUM(H11,H9,H7)</f>
        <v>24730000</v>
      </c>
      <c r="I14" s="130">
        <f>SUM(I11,I9,I7)</f>
        <v>9071000</v>
      </c>
      <c r="J14" s="60"/>
      <c r="K14" s="60"/>
      <c r="L14" s="63"/>
      <c r="M14" s="63"/>
      <c r="N14" s="64"/>
    </row>
    <row r="15" spans="1:14" ht="16.5">
      <c r="A15" s="186" t="s">
        <v>42</v>
      </c>
      <c r="B15" s="187"/>
      <c r="C15" s="186" t="s">
        <v>43</v>
      </c>
      <c r="D15" s="186"/>
      <c r="E15" s="188"/>
      <c r="F15" s="186"/>
      <c r="G15" s="186"/>
      <c r="H15" s="186" t="s">
        <v>44</v>
      </c>
      <c r="I15" s="188"/>
      <c r="J15" s="188"/>
      <c r="K15" s="186"/>
      <c r="L15" s="186" t="s">
        <v>45</v>
      </c>
      <c r="M15" s="30"/>
      <c r="N15" s="33"/>
    </row>
    <row r="16" spans="1:12" s="35" customFormat="1" ht="21" customHeight="1">
      <c r="A16" s="34" t="s">
        <v>51</v>
      </c>
      <c r="B16" s="34"/>
      <c r="C16" s="34"/>
      <c r="D16" s="34"/>
      <c r="E16" s="34"/>
      <c r="F16" s="34"/>
      <c r="G16" s="34"/>
      <c r="H16" s="34"/>
      <c r="I16" s="34"/>
      <c r="J16" s="34"/>
      <c r="K16" s="34"/>
      <c r="L16" s="34"/>
    </row>
    <row r="17" spans="1:10" s="35" customFormat="1" ht="22.5" customHeight="1">
      <c r="A17" s="34" t="s">
        <v>47</v>
      </c>
      <c r="B17" s="34"/>
      <c r="C17" s="34"/>
      <c r="D17" s="34"/>
      <c r="E17" s="34"/>
      <c r="F17" s="34"/>
      <c r="G17" s="34"/>
      <c r="H17" s="34"/>
      <c r="I17" s="34"/>
      <c r="J17" s="34"/>
    </row>
    <row r="18" ht="37.5" customHeight="1"/>
    <row r="19" ht="43.5" customHeight="1"/>
    <row r="20" ht="42" customHeight="1"/>
    <row r="21" ht="42" customHeight="1"/>
    <row r="22" ht="45" customHeight="1"/>
    <row r="23" ht="55.5" customHeight="1"/>
    <row r="24" ht="43.5" customHeight="1"/>
    <row r="25" ht="54" customHeight="1" hidden="1"/>
    <row r="26" ht="42.75" customHeight="1"/>
    <row r="27" ht="16.5" customHeight="1"/>
    <row r="28" ht="43.5" customHeight="1"/>
    <row r="29" ht="33" customHeight="1"/>
    <row r="30" ht="37.5" customHeight="1"/>
    <row r="31" ht="24.75" customHeight="1"/>
    <row r="87" ht="19.5" customHeight="1"/>
    <row r="88" ht="19.5" customHeight="1"/>
    <row r="90" ht="19.5" customHeight="1"/>
    <row r="91" ht="19.5" customHeight="1"/>
    <row r="123" ht="24.75" customHeight="1"/>
    <row r="179" ht="19.5" customHeight="1"/>
  </sheetData>
  <sheetProtection selectLockedCells="1" selectUnlockedCells="1"/>
  <mergeCells count="14">
    <mergeCell ref="A1:N1"/>
    <mergeCell ref="A2:N2"/>
    <mergeCell ref="A4:A5"/>
    <mergeCell ref="B4:B5"/>
    <mergeCell ref="C4:C5"/>
    <mergeCell ref="D4:D5"/>
    <mergeCell ref="E4:H4"/>
    <mergeCell ref="I4:I5"/>
    <mergeCell ref="J4:J5"/>
    <mergeCell ref="K4:K5"/>
    <mergeCell ref="L4:L5"/>
    <mergeCell ref="M4:N4"/>
    <mergeCell ref="A16:L16"/>
    <mergeCell ref="A17:J17"/>
  </mergeCells>
  <printOptions horizontalCentered="1" verticalCentered="1"/>
  <pageMargins left="0.7479166666666667" right="0.5513888888888889" top="0.39375" bottom="0.19652777777777777" header="0.5118055555555555" footer="0.511805555555555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花蓮縣政府</dc:creator>
  <cp:keywords/>
  <dc:description/>
  <cp:lastModifiedBy/>
  <cp:lastPrinted>2019-07-19T02:37:27Z</cp:lastPrinted>
  <dcterms:created xsi:type="dcterms:W3CDTF">2000-07-31T07:30:27Z</dcterms:created>
  <dcterms:modified xsi:type="dcterms:W3CDTF">2019-07-19T02:36:42Z</dcterms:modified>
  <cp:category/>
  <cp:version/>
  <cp:contentType/>
  <cp:contentStatus/>
  <cp:revision>25</cp:revision>
</cp:coreProperties>
</file>